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ni\OneDrive\Documents\Visual Studio 2015\Projects\SolidCAM_SetupSheet\_others\Templates\SolidCAM2022\"/>
    </mc:Choice>
  </mc:AlternateContent>
  <xr:revisionPtr revIDLastSave="0" documentId="13_ncr:1_{A6C04D5E-94B9-4CAB-A4F7-AA6A187AACB7}" xr6:coauthVersionLast="47" xr6:coauthVersionMax="47" xr10:uidLastSave="{00000000-0000-0000-0000-000000000000}"/>
  <bookViews>
    <workbookView xWindow="-98" yWindow="-98" windowWidth="28996" windowHeight="17475" tabRatio="786" activeTab="1" xr2:uid="{00000000-000D-0000-FFFF-FFFF00000000}"/>
  </bookViews>
  <sheets>
    <sheet name="List of Tools" sheetId="802" r:id="rId1"/>
    <sheet name="Design &lt;Tool List&gt;" sheetId="1" r:id="rId2"/>
    <sheet name="UserData" sheetId="240" r:id="rId3"/>
  </sheets>
  <definedNames>
    <definedName name="_x00001" localSheetId="1">'Design &lt;Tool List&gt;'!$A$14:$AT$14</definedName>
    <definedName name="_x00002" localSheetId="1">'Design &lt;Tool List&gt;'!$A$10:$AT$13</definedName>
    <definedName name="_x00003" localSheetId="1">'Design &lt;Tool List&gt;'!$A$15:$AT$15</definedName>
    <definedName name="_x00004" localSheetId="1">'Design &lt;Tool List&gt;'!$A$1:$AT$5</definedName>
    <definedName name="_x00005" localSheetId="1">'Design &lt;Tool List&gt;'!$A$1</definedName>
    <definedName name="_x00006" localSheetId="1">'Design &lt;Tool List&gt;'!$A$1</definedName>
    <definedName name="_x00007" localSheetId="1">'Design &lt;Tool List&gt;'!$A$16:$AT$38</definedName>
    <definedName name="_x00008" localSheetId="1">'Design &lt;Tool List&gt;'!$A$1</definedName>
    <definedName name="_x00009" localSheetId="1">'Design &lt;Tool List&gt;'!$A$1</definedName>
    <definedName name="_x00010" localSheetId="1">'Design &lt;Tool List&gt;'!$A$6:$AT$6</definedName>
    <definedName name="_x00011" localSheetId="1">'Design &lt;Tool List&gt;'!$A$1</definedName>
    <definedName name="_x00012" localSheetId="1">'Design &lt;Tool List&gt;'!$A$1</definedName>
    <definedName name="_x00013" localSheetId="1">'Design &lt;Tool List&gt;'!$A$8:$AT$8</definedName>
    <definedName name="_x00014" localSheetId="1">'Design &lt;Tool List&gt;'!$A$1</definedName>
    <definedName name="_x00015" localSheetId="1">'Design &lt;Tool List&gt;'!$A$1</definedName>
    <definedName name="_x00016" localSheetId="1">'Design &lt;Tool List&gt;'!$A$6:$AT$6</definedName>
    <definedName name="_x00017" localSheetId="1">'Design &lt;Tool List&gt;'!$A$1</definedName>
    <definedName name="_x00018" localSheetId="1">'Design &lt;Tool List&gt;'!$A$7:$AT$7</definedName>
    <definedName name="Index">1</definedName>
    <definedName name="IndexOfGrandparent">1</definedName>
    <definedName name="IndexOfParent">1</definedName>
    <definedName name="mo_Count">_xll.TS_GetCount("/SourceData/MachineOptions/MachineOption")</definedName>
    <definedName name="mo_GppName">_xll.TS_GetVal("mo_GppName",mo_Index)</definedName>
    <definedName name="mo_Index">1</definedName>
    <definedName name="mo_Name">_xll.TS_GetVal("mo_Name",mo_Index)</definedName>
    <definedName name="mo_Type">_xll.TS_GetVal("mo_Type",mo_Index)</definedName>
    <definedName name="mo_Value">_xll.TS_GetVal("mo_Value",mo_Index)</definedName>
    <definedName name="oper_CAMTreeIndex">_xll.TS_GetVal("oper_CAMTreeIndex",oper_Index)</definedName>
    <definedName name="oper_CAMTreeIndex_Label">_xll.TS_GetVal("oper_CAMTreeIndex_Label",oper_Index)</definedName>
    <definedName name="oper_ClearenceLevel">_xll.TS_GetVal("oper_ClearenceLevel",oper_Index)</definedName>
    <definedName name="oper_ClearenceLevel_Label">_xll.TS_GetVal("oper_ClearenceLevel_Label",oper_Index)</definedName>
    <definedName name="oper_Compensation">_xll.TS_GetVal("oper_Compensation",oper_Index)</definedName>
    <definedName name="oper_Compensation_Label">_xll.TS_GetVal("oper_Compensation_Label",oper_Index)</definedName>
    <definedName name="oper_Count">_xll.TS_GetCount("/SourceData/Operations/Operation")</definedName>
    <definedName name="oper_Description">_xll.TS_GetVal("oper_Description",oper_Index)</definedName>
    <definedName name="oper_Description_Label">_xll.TS_GetVal("oper_Description_Label",oper_Index)</definedName>
    <definedName name="oper_DownStep">_xll.TS_GetVal("oper_DownStep",oper_Index)</definedName>
    <definedName name="oper_DownStep_Label">_xll.TS_GetVal("oper_DownStep_Label",oper_Index)</definedName>
    <definedName name="oper_DownStepFinish">_xll.TS_GetVal("oper_DownStepFinish",oper_Index)</definedName>
    <definedName name="oper_DownStepFinish_Label">_xll.TS_GetVal("oper_DownStepFinish_Label",oper_Index)</definedName>
    <definedName name="oper_FeedBetweenHoles">_xll.TS_GetVal("oper_FeedBetweenHoles",oper_Index)</definedName>
    <definedName name="oper_FeedBetweenHoles_Label">_xll.TS_GetVal("oper_FeedBetweenHoles_Label",oper_Index)</definedName>
    <definedName name="oper_FeedFinishXY">_xll.TS_GetVal("oper_FeedFinishXY",oper_Index)</definedName>
    <definedName name="oper_FeedFinishXY_Label">_xll.TS_GetVal("oper_FeedFinishXY_Label",oper_Index)</definedName>
    <definedName name="oper_FeedFloor">_xll.TS_GetVal("oper_FeedFloor",oper_Index)</definedName>
    <definedName name="oper_FeedFloor_Label">_xll.TS_GetVal("oper_FeedFloor_Label",oper_Index)</definedName>
    <definedName name="oper_FeedLeadInPercent">_xll.TS_GetVal("oper_FeedLeadInPercent",oper_Index)</definedName>
    <definedName name="oper_FeedLeadInPercent_Label">_xll.TS_GetVal("oper_FeedLeadInPercent_Label",oper_Index)</definedName>
    <definedName name="oper_FeedLeadOutPercent">_xll.TS_GetVal("oper_FeedLeadOutPercent",oper_Index)</definedName>
    <definedName name="oper_FeedLeadOutPercent_Label">_xll.TS_GetVal("oper_FeedLeadOutPercent_Label",oper_Index)</definedName>
    <definedName name="oper_FeedLinkPercent">_xll.TS_GetVal("oper_FeedLinkPercent",oper_Index)</definedName>
    <definedName name="oper_FeedLinkPercent_Label">_xll.TS_GetVal("oper_FeedLinkPercent_Label",oper_Index)</definedName>
    <definedName name="oper_FeedRetract">_xll.TS_GetVal("oper_FeedRetract",oper_Index)</definedName>
    <definedName name="oper_FeedRetract_Label">_xll.TS_GetVal("oper_FeedRetract_Label",oper_Index)</definedName>
    <definedName name="oper_FeedXY">_xll.TS_GetVal("oper_FeedXY",oper_Index)</definedName>
    <definedName name="oper_FeedXY_Label">_xll.TS_GetVal("oper_FeedXY_Label",oper_Index)</definedName>
    <definedName name="oper_FeedZ">_xll.TS_GetVal("oper_FeedZ",oper_Index)</definedName>
    <definedName name="oper_FeedZ_Label">_xll.TS_GetVal("oper_FeedZ_Label",oper_Index)</definedName>
    <definedName name="oper_FixtureId">_xll.TS_GetVal("oper_FixtureId",oper_Index)</definedName>
    <definedName name="oper_FixtureId_Label">_xll.TS_GetVal("oper_FixtureId_Label",oper_Index)</definedName>
    <definedName name="oper_FixtureName">_xll.TS_GetVal("oper_FixtureName",oper_Index)</definedName>
    <definedName name="oper_FixtureName_Label">_xll.TS_GetVal("oper_FixtureName_Label",oper_Index)</definedName>
    <definedName name="oper_GeomName">_xll.TS_GetVal("oper_GeomName",oper_Index)</definedName>
    <definedName name="oper_GeomName_Label">_xll.TS_GetVal("oper_GeomName_Label",oper_Index)</definedName>
    <definedName name="oper_HomeNumber">_xll.TS_GetVal("oper_HomeNumber",oper_Index)</definedName>
    <definedName name="oper_HomeNumber_Label">_xll.TS_GetVal("oper_HomeNumber_Label",oper_Index)</definedName>
    <definedName name="oper_HSMMinToolLength">_xll.TS_GetVal("oper_HSMMinToolLength",oper_Index)</definedName>
    <definedName name="oper_HSMMinToolLength_Label">_xll.TS_GetVal("oper_HSMMinToolLength_Label",oper_Index)</definedName>
    <definedName name="oper_CheckBetweenHoles">_xll.TS_GetVal("oper_CheckBetweenHoles",oper_Index)</definedName>
    <definedName name="oper_CheckBetweenHoles_Label">_xll.TS_GetVal("oper_CheckBetweenHoles_Label",oper_Index)</definedName>
    <definedName name="oper_ID">_xll.TS_GetVal("oper_ID",oper_Index)</definedName>
    <definedName name="oper_ID_Label">_xll.TS_GetVal("oper_ID_Label",oper_Index)</definedName>
    <definedName name="oper_Image">_xll.TS_GetVal("oper_Image",oper_Index)</definedName>
    <definedName name="oper_Image_Label">_xll.TS_GetVal("oper_Image_Label",oper_Index)</definedName>
    <definedName name="oper_Index">1</definedName>
    <definedName name="oper_MaxOffset">_xll.TS_GetVal("oper_MaxOffset",oper_Index)</definedName>
    <definedName name="oper_MaxOffset_Label">_xll.TS_GetVal("oper_MaxOffset_Label",oper_Index)</definedName>
    <definedName name="oper_MinOffset">_xll.TS_GetVal("oper_MinOffset",oper_Index)</definedName>
    <definedName name="oper_MinOffset_Label">_xll.TS_GetVal("oper_MinOffset_Label",oper_Index)</definedName>
    <definedName name="oper_MotionLimitsMax_X">_xll.TS_GetVal("oper_MotionLimitsMax_X",oper_Index)</definedName>
    <definedName name="oper_MotionLimitsMax_Y">_xll.TS_GetVal("oper_MotionLimitsMax_Y",oper_Index)</definedName>
    <definedName name="oper_MotionLimitsMax_Z">_xll.TS_GetVal("oper_MotionLimitsMax_Z",oper_Index)</definedName>
    <definedName name="oper_MotionLimitsMin_X">_xll.TS_GetVal("oper_MotionLimitsMin_X",oper_Index)</definedName>
    <definedName name="oper_MotionLimitsMin_Y">_xll.TS_GetVal("oper_MotionLimitsMin_Y",oper_Index)</definedName>
    <definedName name="oper_MotionLimitsMin_Z">_xll.TS_GetVal("oper_MotionLimitsMin_Z",oper_Index)</definedName>
    <definedName name="oper_Name">_xll.TS_GetVal("oper_Name",oper_Index)</definedName>
    <definedName name="oper_Name_Label">_xll.TS_GetVal("oper_Name_Label",oper_Index)</definedName>
    <definedName name="oper_OffsetFloor">_xll.TS_GetVal("oper_OffsetFloor",oper_Index)</definedName>
    <definedName name="oper_OffsetFloor_Label">_xll.TS_GetVal("oper_OffsetFloor_Label",oper_Index)</definedName>
    <definedName name="oper_OffsetWall">_xll.TS_GetVal("oper_OffsetWall",oper_Index)</definedName>
    <definedName name="oper_OffsetWall_Label">_xll.TS_GetVal("oper_OffsetWall_Label",oper_Index)</definedName>
    <definedName name="oper_OperationSplit">_xll.TS_GetVal("oper_OperationSplit",oper_Index)</definedName>
    <definedName name="oper_OriginPositionImage">_xll.TS_GetVal("oper_OriginPositionImage",oper_Index)</definedName>
    <definedName name="oper_OriginPositionImage_Label">_xll.TS_GetVal("oper_OriginPositionImage_Label",oper_Index)</definedName>
    <definedName name="oper_Par1">_xll.TS_GetVal("oper_Par1",oper_Index)</definedName>
    <definedName name="oper_Par1_Label">_xll.TS_GetVal("oper_Par1_Label",oper_Index)</definedName>
    <definedName name="oper_Par2">_xll.TS_GetVal("oper_Par2",oper_Index)</definedName>
    <definedName name="oper_Par2_Label">_xll.TS_GetVal("oper_Par2_Label",oper_Index)</definedName>
    <definedName name="oper_Par3">_xll.TS_GetVal("oper_Par3",oper_Index)</definedName>
    <definedName name="oper_Par3_Label">_xll.TS_GetVal("oper_Par3_Label",oper_Index)</definedName>
    <definedName name="oper_Par4">_xll.TS_GetVal("oper_Par4",oper_Index)</definedName>
    <definedName name="oper_Par4_Label">_xll.TS_GetVal("oper_Par4_Label",oper_Index)</definedName>
    <definedName name="oper_Par5">_xll.TS_GetVal("oper_Par5",oper_Index)</definedName>
    <definedName name="oper_Par5_Label">_xll.TS_GetVal("oper_Par5_Label",oper_Index)</definedName>
    <definedName name="oper_Par6">_xll.TS_GetVal("oper_Par6",oper_Index)</definedName>
    <definedName name="oper_Par6_Label">_xll.TS_GetVal("oper_Par6_Label",oper_Index)</definedName>
    <definedName name="oper_Par7">_xll.TS_GetVal("oper_Par7",oper_Index)</definedName>
    <definedName name="oper_Par7_Label">_xll.TS_GetVal("oper_Par7_Label",oper_Index)</definedName>
    <definedName name="oper_Par8">_xll.TS_GetVal("oper_Par8",oper_Index)</definedName>
    <definedName name="oper_Par8_Label">_xll.TS_GetVal("oper_Par8_Label",oper_Index)</definedName>
    <definedName name="oper_Par9">_xll.TS_GetVal("oper_Par9",oper_Index)</definedName>
    <definedName name="oper_Par9_Label">_xll.TS_GetVal("oper_Par9_Label",oper_Index)</definedName>
    <definedName name="oper_ParametersCount">_xll.TS_GetVal("oper_ParametersCount",oper_Index)</definedName>
    <definedName name="oper_PassesTolerance">_xll.TS_GetVal("oper_PassesTolerance",oper_Index)</definedName>
    <definedName name="oper_PassesTolerance_Label">_xll.TS_GetVal("oper_PassesTolerance_Label",oper_Index)</definedName>
    <definedName name="oper_ProbeActionType">_xll.TS_GetVal("oper_ProbeActionType",oper_Index)</definedName>
    <definedName name="oper_ProbeActionType_Label">_xll.TS_GetVal("oper_ProbeActionType_Label",oper_Index)</definedName>
    <definedName name="oper_ProbeClearnceLevelDelta">_xll.TS_GetVal("oper_ProbeClearnceLevelDelta",oper_Index)</definedName>
    <definedName name="oper_ProbeClearnceLevelDelta_Label">_xll.TS_GetVal("oper_ProbeClearnceLevelDelta_Label",oper_Index)</definedName>
    <definedName name="oper_ProbeCycle">_xll.TS_GetVal("oper_ProbeCycle",oper_Index)</definedName>
    <definedName name="oper_ProbeCycle_Label">_xll.TS_GetVal("oper_ProbeCycle_Label",oper_Index)</definedName>
    <definedName name="oper_ProbeDiameter">_xll.TS_GetVal("oper_ProbeDiameter",oper_Index)</definedName>
    <definedName name="oper_ProbeDiameter_Label">_xll.TS_GetVal("oper_ProbeDiameter_Label",oper_Index)</definedName>
    <definedName name="oper_ProbeCheckGouge">_xll.TS_GetVal("oper_ProbeCheckGouge",oper_Index)</definedName>
    <definedName name="oper_ProbeCheckGouge_Label">_xll.TS_GetVal("oper_ProbeCheckGouge_Label",oper_Index)</definedName>
    <definedName name="oper_ProbePositionFeed">_xll.TS_GetVal("oper_ProbePositionFeed",oper_Index)</definedName>
    <definedName name="oper_ProbePositionFeed_Label">_xll.TS_GetVal("oper_ProbePositionFeed_Label",oper_Index)</definedName>
    <definedName name="oper_ProbeStartLevel">_xll.TS_GetVal("oper_ProbeStartLevel",oper_Index)</definedName>
    <definedName name="oper_ProbeStartLevel_Label">_xll.TS_GetVal("oper_ProbeStartLevel_Label",oper_Index)</definedName>
    <definedName name="oper_ProbeStartLevelDelta">_xll.TS_GetVal("oper_ProbeStartLevelDelta",oper_Index)</definedName>
    <definedName name="oper_ProbeStartLevelDelta_Label">_xll.TS_GetVal("oper_ProbeStartLevelDelta_Label",oper_Index)</definedName>
    <definedName name="oper_ProbeTolerance">_xll.TS_GetVal("oper_ProbeTolerance",oper_Index)</definedName>
    <definedName name="oper_ProbeTolerance_Label">_xll.TS_GetVal("oper_ProbeTolerance_Label",oper_Index)</definedName>
    <definedName name="oper_ProbeToolLengthOffset">_xll.TS_GetVal("oper_ProbeToolLengthOffset",oper_Index)</definedName>
    <definedName name="oper_ProbeToolLengthOffset_Label">_xll.TS_GetVal("oper_ProbeToolLengthOffset_Label",oper_Index)</definedName>
    <definedName name="oper_ProbeTotalClearnceLevel">_xll.TS_GetVal("oper_ProbeTotalClearnceLevel",oper_Index)</definedName>
    <definedName name="oper_ProbeTotalClearnceLevel_Label">_xll.TS_GetVal("oper_ProbeTotalClearnceLevel_Label",oper_Index)</definedName>
    <definedName name="oper_ProbeTotalStartLevel">_xll.TS_GetVal("oper_ProbeTotalStartLevel",oper_Index)</definedName>
    <definedName name="oper_ProbeTotalStartLevel_Label">_xll.TS_GetVal("oper_ProbeTotalStartLevel_Label",oper_Index)</definedName>
    <definedName name="oper_SafetyDistance">_xll.TS_GetVal("oper_SafetyDistance",oper_Index)</definedName>
    <definedName name="oper_SafetyDistance_Label">_xll.TS_GetVal("oper_SafetyDistance_Label",oper_Index)</definedName>
    <definedName name="oper_SetupIDx">_xll.TS_GetVal("oper_SetupIDx",oper_Index)</definedName>
    <definedName name="oper_SetupIDx_Label">_xll.TS_GetVal("oper_SetupIDx_Label",oper_Index)</definedName>
    <definedName name="oper_SetupIndex">_xll.TS_GetVal("oper_SetupIndex",oper_Index)</definedName>
    <definedName name="oper_SetupName">_xll.TS_GetVal("oper_SetupName",oper_Index)</definedName>
    <definedName name="oper_SetupName_Label">_xll.TS_GetVal("oper_SetupName_Label",oper_Index)</definedName>
    <definedName name="oper_SideStep">_xll.TS_GetVal("oper_SideStep",oper_Index)</definedName>
    <definedName name="oper_SideStep_Label">_xll.TS_GetVal("oper_SideStep_Label",oper_Index)</definedName>
    <definedName name="oper_SpinDirection">_xll.TS_GetVal("oper_SpinDirection",oper_Index)</definedName>
    <definedName name="oper_SpinDirection_Label">_xll.TS_GetVal("oper_SpinDirection_Label",oper_Index)</definedName>
    <definedName name="oper_SpinFinish">_xll.TS_GetVal("oper_SpinFinish",oper_Index)</definedName>
    <definedName name="oper_SpinFinish_Label">_xll.TS_GetVal("oper_SpinFinish_Label",oper_Index)</definedName>
    <definedName name="oper_SpinFinishGearID">_xll.TS_GetVal("oper_SpinFinishGearID",oper_Index)</definedName>
    <definedName name="oper_SpinFinishGearID_Label">_xll.TS_GetVal("oper_SpinFinishGearID_Label",oper_Index)</definedName>
    <definedName name="oper_SpinFinishType">_xll.TS_GetVal("oper_SpinFinishType",oper_Index)</definedName>
    <definedName name="oper_SpinFinishType_Label">_xll.TS_GetVal("oper_SpinFinishType_Label",oper_Index)</definedName>
    <definedName name="oper_SpinRate">_xll.TS_GetVal("oper_SpinRate",oper_Index)</definedName>
    <definedName name="oper_SpinRate_Label">_xll.TS_GetVal("oper_SpinRate_Label",oper_Index)</definedName>
    <definedName name="oper_SpinRateGearID">_xll.TS_GetVal("oper_SpinRateGearID",oper_Index)</definedName>
    <definedName name="oper_SpinRateGearID_Label">_xll.TS_GetVal("oper_SpinRateGearID_Label",oper_Index)</definedName>
    <definedName name="oper_SpinRateType">_xll.TS_GetVal("oper_SpinRateType",oper_Index)</definedName>
    <definedName name="oper_SpinRateType_Label">_xll.TS_GetVal("oper_SpinRateType_Label",oper_Index)</definedName>
    <definedName name="oper_StepOver">_xll.TS_GetVal("oper_StepOver",oper_Index)</definedName>
    <definedName name="oper_StepOver_Label">_xll.TS_GetVal("oper_StepOver_Label",oper_Index)</definedName>
    <definedName name="oper_TFeedFinish">_xll.TS_GetVal("oper_TFeedFinish",oper_Index)</definedName>
    <definedName name="oper_TFeedFinish_Label">_xll.TS_GetVal("oper_TFeedFinish_Label",oper_Index)</definedName>
    <definedName name="oper_TFeedNormal">_xll.TS_GetVal("oper_TFeedNormal",oper_Index)</definedName>
    <definedName name="oper_TFeedNormal_Label">_xll.TS_GetVal("oper_TFeedNormal_Label",oper_Index)</definedName>
    <definedName name="oper_TFeedType">_xll.TS_GetVal("oper_TFeedType",oper_Index)</definedName>
    <definedName name="oper_TFeedType_Label">_xll.TS_GetVal("oper_TFeedType_Label",oper_Index)</definedName>
    <definedName name="oper_TFeedXMinus">_xll.TS_GetVal("oper_TFeedXMinus",oper_Index)</definedName>
    <definedName name="oper_TFeedXMinus_Label">_xll.TS_GetVal("oper_TFeedXMinus_Label",oper_Index)</definedName>
    <definedName name="oper_TFeedXPlus">_xll.TS_GetVal("oper_TFeedXPlus",oper_Index)</definedName>
    <definedName name="oper_TFeedXPlus_Label">_xll.TS_GetVal("oper_TFeedXPlus_Label",oper_Index)</definedName>
    <definedName name="oper_TFeedZ">_xll.TS_GetVal("oper_TFeedZ",oper_Index)</definedName>
    <definedName name="oper_TFeedZ_Label">_xll.TS_GetVal("oper_TFeedZ_Label",oper_Index)</definedName>
    <definedName name="oper_Time">_xll.TS_GetVal("oper_Time",oper_Index)</definedName>
    <definedName name="oper_Time_Label">_xll.TS_GetVal("oper_Time_Label",oper_Index)</definedName>
    <definedName name="oper_TimeSec">_xll.TS_GetVal("oper_TimeSec",oper_Index)</definedName>
    <definedName name="oper_ToolCoolant">_xll.TS_GetVal("oper_ToolCoolant",oper_Index)</definedName>
    <definedName name="oper_ToolCoolant_Label">_xll.TS_GetVal("oper_ToolCoolant_Label",oper_Index)</definedName>
    <definedName name="oper_ToolD">_xll.TS_GetVal("oper_ToolD",oper_Index)</definedName>
    <definedName name="oper_ToolD_Label">_xll.TS_GetVal("oper_ToolD_Label",oper_Index)</definedName>
    <definedName name="oper_ToolDescription">_xll.TS_GetVal("oper_ToolDescription",oper_Index)</definedName>
    <definedName name="oper_ToolDescription_Label">_xll.TS_GetVal("oper_ToolDescription_Label",oper_Index)</definedName>
    <definedName name="oper_ToolFeed1">_xll.TS_GetVal("oper_ToolFeed1",oper_Index)</definedName>
    <definedName name="oper_ToolFeed1_Label">_xll.TS_GetVal("oper_ToolFeed1_Label",oper_Index)</definedName>
    <definedName name="oper_ToolFeed2">_xll.TS_GetVal("oper_ToolFeed2",oper_Index)</definedName>
    <definedName name="oper_ToolFeed2_Label">_xll.TS_GetVal("oper_ToolFeed2_Label",oper_Index)</definedName>
    <definedName name="oper_ToolFeed3">_xll.TS_GetVal("oper_ToolFeed3",oper_Index)</definedName>
    <definedName name="oper_ToolFeed3_Label">_xll.TS_GetVal("oper_ToolFeed3_Label",oper_Index)</definedName>
    <definedName name="oper_ToolFeedLinkDown">_xll.TS_GetVal("oper_ToolFeedLinkDown",oper_Index)</definedName>
    <definedName name="oper_ToolFeedLinkDown_Label">_xll.TS_GetVal("oper_ToolFeedLinkDown_Label",oper_Index)</definedName>
    <definedName name="oper_ToolFeedLinkUp">_xll.TS_GetVal("oper_ToolFeedLinkUp",oper_Index)</definedName>
    <definedName name="oper_ToolFeedLinkUp_Label">_xll.TS_GetVal("oper_ToolFeedLinkUp_Label",oper_Index)</definedName>
    <definedName name="oper_ToolH">_xll.TS_GetVal("oper_ToolH",oper_Index)</definedName>
    <definedName name="oper_ToolH_Label">_xll.TS_GetVal("oper_ToolH_Label",oper_Index)</definedName>
    <definedName name="oper_ToolIDNumber">_xll.TS_GetVal("oper_ToolIDNumber",oper_Index)</definedName>
    <definedName name="oper_ToolIDNumber_Label">_xll.TS_GetVal("oper_ToolIDNumber_Label",oper_Index)</definedName>
    <definedName name="oper_ToolIndex">_xll.TS_GetVal("oper_ToolIndex",oper_Index)</definedName>
    <definedName name="oper_ToolNumber">_xll.TS_GetVal("oper_ToolNumber",oper_Index)</definedName>
    <definedName name="oper_ToolNumber_Label">_xll.TS_GetVal("oper_ToolNumber_Label",oper_Index)</definedName>
    <definedName name="oper_ToolNumberTxx">_xll.TS_GetVal("oper_ToolNumberTxx",oper_Index)</definedName>
    <definedName name="oper_ToolPar1">_xll.TS_GetVal("oper_ToolPar1",oper_Index)</definedName>
    <definedName name="oper_ToolPar1_Label">_xll.TS_GetVal("oper_ToolPar1_Label",oper_Index)</definedName>
    <definedName name="oper_ToolPar2">_xll.TS_GetVal("oper_ToolPar2",oper_Index)</definedName>
    <definedName name="oper_ToolPar2_Label">_xll.TS_GetVal("oper_ToolPar2_Label",oper_Index)</definedName>
    <definedName name="oper_ToolSecondLenOffset">_xll.TS_GetVal("oper_ToolSecondLenOffset",oper_Index)</definedName>
    <definedName name="oper_ToolSecondLenOffset_Label">_xll.TS_GetVal("oper_ToolSecondLenOffset_Label",oper_Index)</definedName>
    <definedName name="oper_ToolSpin1">_xll.TS_GetVal("oper_ToolSpin1",oper_Index)</definedName>
    <definedName name="oper_ToolSpin1_Label">_xll.TS_GetVal("oper_ToolSpin1_Label",oper_Index)</definedName>
    <definedName name="oper_ToolSpin2">_xll.TS_GetVal("oper_ToolSpin2",oper_Index)</definedName>
    <definedName name="oper_ToolSpin2_Label">_xll.TS_GetVal("oper_ToolSpin2_Label",oper_Index)</definedName>
    <definedName name="oper_ToolType">_xll.TS_GetVal("oper_ToolType",oper_Index)</definedName>
    <definedName name="oper_ToolType_Label">_xll.TS_GetVal("oper_ToolType_Label",oper_Index)</definedName>
    <definedName name="oper_TotalPathLength">_xll.TS_GetVal("oper_TotalPathLength",oper_Index)</definedName>
    <definedName name="oper_TotalPathLength_Label">_xll.TS_GetVal("oper_TotalPathLength_Label",oper_Index)</definedName>
    <definedName name="oper_TransType">_xll.TS_GetVal("oper_TransType",oper_Index)</definedName>
    <definedName name="oper_TransType_Label">_xll.TS_GetVal("oper_TransType_Label",oper_Index)</definedName>
    <definedName name="oper_TReferenceDiameter">_xll.TS_GetVal("oper_TReferenceDiameter",oper_Index)</definedName>
    <definedName name="oper_TReferenceDiameter_Label">_xll.TS_GetVal("oper_TReferenceDiameter_Label",oper_Index)</definedName>
    <definedName name="oper_TSpinAutoGear">_xll.TS_GetVal("oper_TSpinAutoGear",oper_Index)</definedName>
    <definedName name="oper_TSpinAutoGear_Label">_xll.TS_GetVal("oper_TSpinAutoGear_Label",oper_Index)</definedName>
    <definedName name="oper_TSpinDirOrXOutput">_xll.TS_GetVal("oper_TSpinDirOrXOutput",oper_Index)</definedName>
    <definedName name="oper_TSpinDirOrXOutput_Label">_xll.TS_GetVal("oper_TSpinDirOrXOutput_Label",oper_Index)</definedName>
    <definedName name="oper_TSpinFinishGearID">_xll.TS_GetVal("oper_TSpinFinishGearID",oper_Index)</definedName>
    <definedName name="oper_TSpinFinishGearID_Label">_xll.TS_GetVal("oper_TSpinFinishGearID_Label",oper_Index)</definedName>
    <definedName name="oper_TSpinFinishType">_xll.TS_GetVal("oper_TSpinFinishType",oper_Index)</definedName>
    <definedName name="oper_TSpinFinishType_Label">_xll.TS_GetVal("oper_TSpinFinishType_Label",oper_Index)</definedName>
    <definedName name="oper_TSpinFinishUnit">_xll.TS_GetVal("oper_TSpinFinishUnit",oper_Index)</definedName>
    <definedName name="oper_TSpinFinishUnit_Label">_xll.TS_GetVal("oper_TSpinFinishUnit_Label",oper_Index)</definedName>
    <definedName name="oper_TSpinMinRPM">_xll.TS_GetVal("oper_TSpinMinRPM",oper_Index)</definedName>
    <definedName name="oper_TSpinMinRPM_Label">_xll.TS_GetVal("oper_TSpinMinRPM_Label",oper_Index)</definedName>
    <definedName name="oper_TSpinRate">_xll.TS_GetVal("oper_TSpinRate",oper_Index)</definedName>
    <definedName name="oper_TSpinRate_Label">_xll.TS_GetVal("oper_TSpinRate_Label",oper_Index)</definedName>
    <definedName name="oper_TSpinRateGearID">_xll.TS_GetVal("oper_TSpinRateGearID",oper_Index)</definedName>
    <definedName name="oper_TSpinRateGearID_Label">_xll.TS_GetVal("oper_TSpinRateGearID_Label",oper_Index)</definedName>
    <definedName name="oper_TSpinRateType">_xll.TS_GetVal("oper_TSpinRateType",oper_Index)</definedName>
    <definedName name="oper_TSpinRateType_Label">_xll.TS_GetVal("oper_TSpinRateType_Label",oper_Index)</definedName>
    <definedName name="oper_TSpinRateUnit">_xll.TS_GetVal("oper_TSpinRateUnit",oper_Index)</definedName>
    <definedName name="oper_TSpinRateUnit_Label">_xll.TS_GetVal("oper_TSpinRateUnit_Label",oper_Index)</definedName>
    <definedName name="oper_TStayInGearLimits">_xll.TS_GetVal("oper_TStayInGearLimits",oper_Index)</definedName>
    <definedName name="oper_TStayInGearLimits_Label">_xll.TS_GetVal("oper_TStayInGearLimits_Label",oper_Index)</definedName>
    <definedName name="oper_Type">_xll.TS_GetVal("oper_Type",oper_Index)</definedName>
    <definedName name="oper_Type_Label">_xll.TS_GetVal("oper_Type_Label",oper_Index)</definedName>
    <definedName name="oper_TypeTag">_xll.TS_GetVal("oper_TypeTag",oper_Index)</definedName>
    <definedName name="oper_TypeTag_Label">_xll.TS_GetVal("oper_TypeTag_Label",oper_Index)</definedName>
    <definedName name="oper_UpperLevel">_xll.TS_GetVal("oper_UpperLevel",oper_Index)</definedName>
    <definedName name="oper_UpperLevel_Label">_xll.TS_GetVal("oper_UpperLevel_Label",oper_Index)</definedName>
    <definedName name="opmisc_Count">_xll.TS_GetCount("/SourceData/Operations/Operation[px]/OperationMiscPar",oper_Index)</definedName>
    <definedName name="opmisc_Description">_xll.TS_GetVal("opmisc_Description",opmisc_Index,oper_Index)</definedName>
    <definedName name="opmisc_GppName">_xll.TS_GetVal("opmisc_GppName",opmisc_Index,oper_Index)</definedName>
    <definedName name="opmisc_Index">1</definedName>
    <definedName name="opmisc_Name">_xll.TS_GetVal("opmisc_Name",opmisc_Index,oper_Index)</definedName>
    <definedName name="opmisc_Type">_xll.TS_GetVal("opmisc_Type",opmisc_Index,oper_Index)</definedName>
    <definedName name="opmisc_Value">_xll.TS_GetVal("opmisc_Value",opmisc_Index,oper_Index)</definedName>
    <definedName name="picture_Count">_xll.TS_GetCount("/SourceData/Pictures/Picture")</definedName>
    <definedName name="picture_Index" comment="not commented yet">1</definedName>
    <definedName name="picture_Name">_xll.TS_GetVal("picture_Name",picture_Index)</definedName>
    <definedName name="picture_NameNoExt">_xll.TS_GetVal("picture_NameNoExt",picture_Index)</definedName>
    <definedName name="sc_CAMPartSetupHeader">_xll.TS_GetVal("sc_CAMPartSetupHeader",sc_Index)</definedName>
    <definedName name="sc_Center" comment="Label of &quot;Center&quot;">_xll.TS_GetVal("sc_Center",sc_Index)</definedName>
    <definedName name="sc_CNCController" comment="Post-processor name">_xll.TS_GetVal("sc_CNCController",sc_Index)</definedName>
    <definedName name="sc_CNCController_Label">_xll.TS_GetVal("sc_CNCController_Label",sc_Index)</definedName>
    <definedName name="sc_CompanyHeader">_xll.TS_GetVal("sc_CompanyHeader",sc_Index)</definedName>
    <definedName name="sc_CompanyLogo" comment="Full path to your company logo image (option Images/Logo)">_xll.TS_GetVal("sc_CompanyLogo",sc_Index)</definedName>
    <definedName name="sc_CompensationHeader">_xll.TS_GetVal("sc_CompensationHeader",sc_Index)</definedName>
    <definedName name="sc_CoordinateSystemHeader">_xll.TS_GetVal("sc_CoordinateSystemHeader",sc_Index)</definedName>
    <definedName name="sc_Count">_xll.TS_GetCount("/SourceData/GeneralData")</definedName>
    <definedName name="sc_DateCreated" comment="Date of CAM project creation">_xll.TS_GetVal("sc_DateCreated",sc_Index)</definedName>
    <definedName name="sc_DateHeader">_xll.TS_GetVal("sc_DateHeader",sc_Index)</definedName>
    <definedName name="sc_FeedFinishHeader">_xll.TS_GetVal("sc_FeedFinishHeader",sc_Index)</definedName>
    <definedName name="sc_FeedNormalHeader">_xll.TS_GetVal("sc_FeedNormalHeader",sc_Index)</definedName>
    <definedName name="sc_FeedXYHeader">_xll.TS_GetVal("sc_FeedXYHeader",sc_Index)</definedName>
    <definedName name="sc_FeedZHeader">_xll.TS_GetVal("sc_FeedZHeader",sc_Index)</definedName>
    <definedName name="sc_FixtureHeader" comment="Label of &quot;Fixture&quot;">_xll.TS_GetVal("sc_FixtureHeader",sc_Index)</definedName>
    <definedName name="sc_GenFixtures" comment="Defines if the &quot;Section/Fixtures&quot; option was checked or not">_xll.TS_GetVal("sc_GenFixtures",sc_Index)</definedName>
    <definedName name="sc_GenImages" comment="Defines if the &quot;Section/Images&quot; option was checked or not">_xll.TS_GetVal("sc_GenImages",sc_Index)</definedName>
    <definedName name="sc_GenMainPage" comment="Defines if the &quot;Section/Main page&quot; option was checked or not">_xll.TS_GetVal("sc_GenMainPage",sc_Index)</definedName>
    <definedName name="sc_GenOperations" comment="Defines if the &quot;Section/Operations&quot; option was checked or not">_xll.TS_GetVal("sc_GenOperations",sc_Index)</definedName>
    <definedName name="sc_GenOperationSummary" comment="Defines if the &quot;Section/Operations summary&quot; option was checked or not">_xll.TS_GetVal("sc_GenOperationSummary",sc_Index)</definedName>
    <definedName name="sc_GenToolTabel" comment="Defines if the &quot;Section/Tool table&quot; option was checked or not">_xll.TS_GetVal("sc_GenToolTabel",sc_Index)</definedName>
    <definedName name="sc_HeaderImages" comment="Header for image section">_xll.TS_GetVal("sc_HeaderImages",sc_Index)</definedName>
    <definedName name="sc_CheckImageToolParameters" comment="Defines if the &quot;Image/Tool parameters&quot; option was checked or not">_xll.TS_GetVal("sc_CheckImageToolParameters",sc_Index)</definedName>
    <definedName name="sc_CheckImageToolPreview" comment="Defines if the &quot;Image/Tool Preview&quot; option was checked or not">_xll.TS_GetVal("sc_CheckImageToolPreview",sc_Index)</definedName>
    <definedName name="sc_CheckMillA" comment="Defines if the &quot;Milling/A&quot; option was checked or not">_xll.TS_GetVal("sc_CheckMillA",sc_Index)</definedName>
    <definedName name="sc_CheckMillAD" comment="Defines if the &quot;Milling/AD&quot; option was checked or not">_xll.TS_GetVal("sc_CheckMillAD",sc_Index)</definedName>
    <definedName name="sc_CheckMillCD" comment="Defines if the &quot;Milling/CD&quot; option was checked or not">_xll.TS_GetVal("sc_CheckMillCD",sc_Index)</definedName>
    <definedName name="sc_CheckMillCL" comment="Defines if the &quot;Milling/CL&quot; option was checked or not">_xll.TS_GetVal("sc_CheckMillCL",sc_Index)</definedName>
    <definedName name="sc_CheckMillConeL" comment="Defines if the &quot;Milling/ConeL&quot; option was checked or not">_xll.TS_GetVal("sc_CheckMillConeL",sc_Index)</definedName>
    <definedName name="sc_CheckMillD" comment="Defines if the &quot;Milling/D&quot; option was checked or not">_xll.TS_GetVal("sc_CheckMillD",sc_Index)</definedName>
    <definedName name="sc_CheckMillFlutes" comment="Defines if the &quot;Milling/Flutes&quot; option was checked or not">_xll.TS_GetVal("sc_CheckMillFlutes",sc_Index)</definedName>
    <definedName name="sc_CheckMillH" comment="Defines if the &quot;Milling/H&quot; option was checked or not">_xll.TS_GetVal("sc_CheckMillH",sc_Index)</definedName>
    <definedName name="sc_CheckMillCHL" comment="Defines if the &quot;Milling/CHL&quot; option was checked or not">_xll.TS_GetVal("sc_CheckMillCHL",sc_Index)</definedName>
    <definedName name="sc_CheckMillNTeeth" comment="Defines if the &quot;Milling/teeth#&quot; option was checked or not">_xll.TS_GetVal("sc_CheckMillNTeeth",sc_Index)</definedName>
    <definedName name="sc_CheckMillOHL" comment="Defines if the &quot;Milling/OHL&quot; option was checked or not">_xll.TS_GetVal("sc_CheckMillOHL",sc_Index)</definedName>
    <definedName name="sc_CheckMillPitch" comment="Defines if the &quot;Milling/Pitch&quot; option was checked or not">_xll.TS_GetVal("sc_CheckMillPitch",sc_Index)</definedName>
    <definedName name="sc_CheckMillR" comment="Defines if the &quot;Milling/R&quot; option was checked or not">_xll.TS_GetVal("sc_CheckMillR",sc_Index)</definedName>
    <definedName name="sc_CheckMillRough" comment="Defines if the &quot;Milling/Rough&quot; option was checked or not">_xll.TS_GetVal("sc_CheckMillRough",sc_Index)</definedName>
    <definedName name="sc_CheckMillSA" comment="Defines if the &quot;Milling/SA&quot; option was checked or not">_xll.TS_GetVal("sc_CheckMillSA",sc_Index)</definedName>
    <definedName name="sc_CheckMillSL" comment="Defines if the &quot;Milling/SL&quot; option was checked or not">_xll.TS_GetVal("sc_CheckMillSL",sc_Index)</definedName>
    <definedName name="sc_CheckMillStandart" comment="Defines if the &quot;Milling/Standard&quot; option was checked or not">_xll.TS_GetVal("sc_CheckMillStandart",sc_Index)</definedName>
    <definedName name="sc_CheckMillTD" comment="Defines if the &quot;Milling/TD&quot; option was checked or not">_xll.TS_GetVal("sc_CheckMillTD",sc_Index)</definedName>
    <definedName name="sc_CheckMillTipL" comment="Defines if the &quot;Milling/TipL&quot; option was checked or not">_xll.TS_GetVal("sc_CheckMillTipL",sc_Index)</definedName>
    <definedName name="sc_CheckMillTL" comment="Defines if the &quot;Milling/TL&quot; option was checked or not">_xll.TS_GetVal("sc_CheckMillTL",sc_Index)</definedName>
    <definedName name="sc_CheckTurn_a" comment="Defines if the &quot;Turning/a&quot; option was checked or not">_xll.TS_GetVal("sc_CheckTurn_a",sc_Index)</definedName>
    <definedName name="sc_CheckTurn_b" comment="Defines if the &quot;Turning/b&quot; option was checked or not">_xll.TS_GetVal("sc_CheckTurn_b",sc_Index)</definedName>
    <definedName name="sc_CheckTurnA" comment="Defines if the &quot;Turning/A&quot; option was checked or not">_xll.TS_GetVal("sc_CheckTurnA",sc_Index)</definedName>
    <definedName name="sc_CheckTurnAppDir" comment="Defines if the &quot;Turning/App.DIR.&quot; option was checked or not">_xll.TS_GetVal("sc_CheckTurnAppDir",sc_Index)</definedName>
    <definedName name="sc_CheckTurnB" comment="Defines if the &quot;Turning/B&quot; option was checked or not">_xll.TS_GetVal("sc_CheckTurnB",sc_Index)</definedName>
    <definedName name="sc_CheckTurnC" comment="Defines if the &quot;Turning/C&quot; option was checked or not">_xll.TS_GetVal("sc_CheckTurnC",sc_Index)</definedName>
    <definedName name="sc_CheckTurnD" comment="Defines if the &quot;Turning/D&quot; option was checked or not">_xll.TS_GetVal("sc_CheckTurnD",sc_Index)</definedName>
    <definedName name="sc_CheckTurnD1" comment="Defines if the &quot;Turning/D1&quot; option was checked or not">_xll.TS_GetVal("sc_CheckTurnD1",sc_Index)</definedName>
    <definedName name="sc_CheckTurnD2" comment="Defines if the &quot;Turning/D2&quot; option was checked or not">_xll.TS_GetVal("sc_CheckTurnD2",sc_Index)</definedName>
    <definedName name="sc_CheckTurnE" comment="Defines if the &quot;Turning/E&quot; option was checked or not">_xll.TS_GetVal("sc_CheckTurnE",sc_Index)</definedName>
    <definedName name="sc_CheckTurnF" comment="Defines if the &quot;Turning/F&quot; option was checked or not">_xll.TS_GetVal("sc_CheckTurnF",sc_Index)</definedName>
    <definedName name="sc_CheckTurnG" comment="Defines if the &quot;Turning/G&quot; option was checked or not">_xll.TS_GetVal("sc_CheckTurnG",sc_Index)</definedName>
    <definedName name="sc_CheckTurnH" comment="Defines if the &quot;Turning/H&quot; option was checked or not">_xll.TS_GetVal("sc_CheckTurnH",sc_Index)</definedName>
    <definedName name="sc_CheckTurnK" comment="Defines if the &quot;Turning/K&quot; option was checked or not">_xll.TS_GetVal("sc_CheckTurnK",sc_Index)</definedName>
    <definedName name="sc_CheckTurnL" comment="Defines if the &quot;Turning/L&quot; option was checked or not">_xll.TS_GetVal("sc_CheckTurnL",sc_Index)</definedName>
    <definedName name="sc_CheckTurnNosePoint">_xll.TS_GetVal("sc_CheckTurnNosePoint",sc_Index)</definedName>
    <definedName name="sc_CheckTurnOrientation" comment="Defines if the &quot;Turning/Orientation&quot; option was checked or not">_xll.TS_GetVal("sc_CheckTurnOrientation",sc_Index)</definedName>
    <definedName name="sc_CheckTurnR" comment="Defines if the &quot;Turning/R&quot; option was checked or not">_xll.TS_GetVal("sc_CheckTurnR",sc_Index)</definedName>
    <definedName name="sc_CheckTurnRa" comment="Defines if the &quot;Turning/Ra&quot; option was checked or not">_xll.TS_GetVal("sc_CheckTurnRa",sc_Index)</definedName>
    <definedName name="sc_CheckTurnRb" comment="Defines if the &quot;Turning/Rb&quot; option was checked or not">_xll.TS_GetVal("sc_CheckTurnRb",sc_Index)</definedName>
    <definedName name="sc_CheckTurnSpinDir" comment="Defines if the &quot;Turning/SpinDir.&quot; option was checked or not">_xll.TS_GetVal("sc_CheckTurnSpinDir",sc_Index)</definedName>
    <definedName name="sc_CheckTurnW" comment="Defines if the &quot;Turning/W&quot; option was checked or not">_xll.TS_GetVal("sc_CheckTurnW",sc_Index)</definedName>
    <definedName name="sc_Index">1</definedName>
    <definedName name="sc_Language">_xll.TS_GetVal("sc_Language",sc_Index)</definedName>
    <definedName name="sc_LogoHeader" comment="Logo Header">_xll.TS_GetVal("sc_LogoHeader",sc_Index)</definedName>
    <definedName name="sc_MachineOptionsCount">_xll.TS_GetVal("sc_MachineOptionsCount",sc_Index)</definedName>
    <definedName name="sc_MainPartImage" comment="Main part image file name">_xll.TS_GetVal("sc_MainPartImage",sc_Index)</definedName>
    <definedName name="sc_Max_Label">_xll.TS_GetVal("sc_Max_Label",sc_Index)</definedName>
    <definedName name="sc_Min_Label">_xll.TS_GetVal("sc_Min_Label",sc_Index)</definedName>
    <definedName name="sc_ModelName" comment="Host CAD model name">_xll.TS_GetVal("sc_ModelName",sc_Index)</definedName>
    <definedName name="sc_ModelName_Label">_xll.TS_GetVal("sc_ModelName_Label",sc_Index)</definedName>
    <definedName name="sc_MotionLimits_Label">_xll.TS_GetVal("sc_MotionLimits_Label",sc_Index)</definedName>
    <definedName name="sc_MotionLimitsMax_X" comment="X max of tool motion limits">_xll.TS_GetVal("sc_MotionLimitsMax_X",sc_Index)</definedName>
    <definedName name="sc_MotionLimitsMax_Y" comment="Y max of tool motion limits">_xll.TS_GetVal("sc_MotionLimitsMax_Y",sc_Index)</definedName>
    <definedName name="sc_MotionLimitsMax_Z" comment="Z max of tool motion limits">_xll.TS_GetVal("sc_MotionLimitsMax_Z",sc_Index)</definedName>
    <definedName name="sc_MotionLimitsMin_X" comment="X max of tool motion limits">_xll.TS_GetVal("sc_MotionLimitsMin_X",sc_Index)</definedName>
    <definedName name="sc_MotionLimitsMin_Y" comment="Y min of tool motion limits">_xll.TS_GetVal("sc_MotionLimitsMin_Y",sc_Index)</definedName>
    <definedName name="sc_MotionLimitsMin_Z" comment="Z min of tool motion limits">_xll.TS_GetVal("sc_MotionLimitsMin_Z",sc_Index)</definedName>
    <definedName name="sc_OperationDescriptionHeader" comment="Label of &quot;Operation description&quot;">_xll.TS_GetVal("sc_OperationDescriptionHeader",sc_Index)</definedName>
    <definedName name="sc_OperationFinish" comment="Label of &quot;Finish&quot;">_xll.TS_GetVal("sc_OperationFinish",sc_Index)</definedName>
    <definedName name="sc_OperationHeader" comment="Operation Header">_xll.TS_GetVal("sc_OperationHeader",sc_Index)</definedName>
    <definedName name="sc_OperationNameHeader" comment="Label of &quot;Operation name&quot;">_xll.TS_GetVal("sc_OperationNameHeader",sc_Index)</definedName>
    <definedName name="sc_OperationRough" comment="Label of &quot;Rough&quot;">_xll.TS_GetVal("sc_OperationRough",sc_Index)</definedName>
    <definedName name="sc_OperationsCount" comment="Operations count">_xll.TS_GetVal("sc_OperationsCount",sc_Index)</definedName>
    <definedName name="sc_OperationsCount_Label">_xll.TS_GetVal("sc_OperationsCount_Label",sc_Index)</definedName>
    <definedName name="sc_OperationSemiFinish" comment="Label of &quot;Semi-Finish&quot;">_xll.TS_GetVal("sc_OperationSemiFinish",sc_Index)</definedName>
    <definedName name="sc_OperationSummary" comment="Label of &quot;Operation summary&quot;">_xll.TS_GetVal("sc_OperationSummary",sc_Index)</definedName>
    <definedName name="sc_OperationToolCoolantHeader" comment="Label of &quot;Tool coolant&quot;">_xll.TS_GetVal("sc_OperationToolCoolantHeader",sc_Index)</definedName>
    <definedName name="sc_OperationTypeHeader">_xll.TS_GetVal("sc_OperationTypeHeader",sc_Index)</definedName>
    <definedName name="sc_PartDirectoryName" comment="Full path to SolidCAM part directory">_xll.TS_GetVal("sc_PartDirectoryName",sc_Index)</definedName>
    <definedName name="sc_PartDirectoryName_Label">_xll.TS_GetVal("sc_PartDirectoryName_Label",sc_Index)</definedName>
    <definedName name="sc_PartFullName" comment="Full path name to SolidCAM part file">_xll.TS_GetVal("sc_PartFullName",sc_Index)</definedName>
    <definedName name="sc_PartFullName_Label">_xll.TS_GetVal("sc_PartFullName_Label",sc_Index)</definedName>
    <definedName name="sc_PartHeader" comment="Main header">_xll.TS_GetVal("sc_PartHeader",sc_Index)</definedName>
    <definedName name="sc_PartMaterialName" comment="Part material">_xll.TS_GetVal("sc_PartMaterialName",sc_Index)</definedName>
    <definedName name="sc_PartMaterialName_Label">_xll.TS_GetVal("sc_PartMaterialName_Label",sc_Index)</definedName>
    <definedName name="sc_PartName" comment="CAM-Part name">_xll.TS_GetVal("sc_PartName",sc_Index)</definedName>
    <definedName name="sc_PartName_Label">_xll.TS_GetVal("sc_PartName_Label",sc_Index)</definedName>
    <definedName name="sc_PartNoteHeader" comment="Label of Part note">_xll.TS_GetVal("sc_PartNoteHeader",sc_Index)</definedName>
    <definedName name="sc_PartNotes" comment="Value of &quot;Part notes&quot; option">_xll.TS_GetVal("sc_PartNotes",sc_Index)</definedName>
    <definedName name="sc_PartProgramNumber">_xll.TS_GetVal("sc_PartProgramNumber",sc_Index)</definedName>
    <definedName name="sc_PartProgramNumber_Label">_xll.TS_GetVal("sc_PartProgramNumber_Label",sc_Index)</definedName>
    <definedName name="sc_PartSubroutineNumber" comment="Subroutine number">_xll.TS_GetVal("sc_PartSubroutineNumber",sc_Index)</definedName>
    <definedName name="sc_PartSubroutineNumber_Label">_xll.TS_GetVal("sc_PartSubroutineNumber_Label",sc_Index)</definedName>
    <definedName name="sc_PartToolPathLen" comment="Part tool path length">_xll.TS_GetVal("sc_PartToolPathLen",sc_Index)</definedName>
    <definedName name="sc_PartToolPathLen_Label">_xll.TS_GetVal("sc_PartToolPathLen_Label",sc_Index)</definedName>
    <definedName name="sc_PartTotalTime" comment="Part total time of cutting">_xll.TS_GetVal("sc_PartTotalTime",sc_Index)</definedName>
    <definedName name="sc_PartTotalTime_Label">_xll.TS_GetVal("sc_PartTotalTime_Label",sc_Index)</definedName>
    <definedName name="sc_PartType" comment="CAM-Part type">_xll.TS_GetVal("sc_PartType",sc_Index)</definedName>
    <definedName name="sc_PartType_Label">_xll.TS_GetVal("sc_PartType_Label",sc_Index)</definedName>
    <definedName name="sc_PicturesCount">_xll.TS_GetVal("sc_PicturesCount",sc_Index)</definedName>
    <definedName name="sc_SetupsCount">_xll.TS_GetVal("sc_SetupsCount",sc_Index)</definedName>
    <definedName name="sc_SolidCAMVersion">_xll.TS_GetVal("sc_SolidCAMVersion",sc_Index)</definedName>
    <definedName name="sc_SpinFinishHeader">_xll.TS_GetVal("sc_SpinFinishHeader",sc_Index)</definedName>
    <definedName name="sc_StockSize_X" comment="Stock size - X">_xll.TS_GetVal("sc_StockSize_X",sc_Index)</definedName>
    <definedName name="sc_StockSize_Y" comment="Stock size - Y">_xll.TS_GetVal("sc_StockSize_Y",sc_Index)</definedName>
    <definedName name="sc_StockSize_Z" comment="Stock size - Z">_xll.TS_GetVal("sc_StockSize_Z",sc_Index)</definedName>
    <definedName name="sc_StockSizeHeader" comment="Label of &quot;Size of stock&quot;">_xll.TS_GetVal("sc_StockSizeHeader",sc_Index)</definedName>
    <definedName name="sc_TemplateFileName">_xll.TS_GetVal("sc_TemplateFileName",sc_Index)</definedName>
    <definedName name="sc_TemplateFullFileName">_xll.TS_GetVal("sc_TemplateFullFileName",sc_Index)</definedName>
    <definedName name="sc_TimeHeader" comment="Label of &quot;Time&quot;">_xll.TS_GetVal("sc_TimeHeader",sc_Index)</definedName>
    <definedName name="sc_ToolAdaptor" comment="Tool adaptor">_xll.TS_GetVal("sc_ToolAdaptor",sc_Index)</definedName>
    <definedName name="sc_ToolAdaptor_Label">_xll.TS_GetVal("sc_ToolAdaptor_Label",sc_Index)</definedName>
    <definedName name="sc_ToolListHeader">_xll.TS_GetVal("sc_ToolListHeader",sc_Index)</definedName>
    <definedName name="sc_ToolNumberHeader" comment="Label of &quot;Tool number&quot;">_xll.TS_GetVal("sc_ToolNumberHeader",sc_Index)</definedName>
    <definedName name="sc_ToolPathLenHeader" comment="Label of &quot;Tool path length&quot;">_xll.TS_GetVal("sc_ToolPathLenHeader",sc_Index)</definedName>
    <definedName name="sc_ToolsCount">_xll.TS_GetVal("sc_ToolsCount",sc_Index)</definedName>
    <definedName name="sc_ToolTableHeader" comment="Tool Table Header">_xll.TS_GetVal("sc_ToolTableHeader",sc_Index)</definedName>
    <definedName name="sc_ToolTypeHeader" comment="Label of &quot;Tool type&quot;">_xll.TS_GetVal("sc_ToolTypeHeader",sc_Index)</definedName>
    <definedName name="sc_TotalPartSize_Label">_xll.TS_GetVal("sc_TotalPartSize_Label",sc_Index)</definedName>
    <definedName name="sc_TotalPartSizeMax_X" comment="Total part size - Xmax">_xll.TS_GetVal("sc_TotalPartSizeMax_X",sc_Index)</definedName>
    <definedName name="sc_TotalPartSizeMax_Y" comment="Total part size - Ymax">_xll.TS_GetVal("sc_TotalPartSizeMax_Y",sc_Index)</definedName>
    <definedName name="sc_TotalPartSizeMax_Z" comment="Total part size - Zmax">_xll.TS_GetVal("sc_TotalPartSizeMax_Z",sc_Index)</definedName>
    <definedName name="sc_TotalPartSizeMiddle_X" comment="Part size - Xmiddle">_xll.TS_GetVal("sc_TotalPartSizeMiddle_X",sc_Index)</definedName>
    <definedName name="sc_TotalPartSizeMiddle_Y" comment="Part size - Ymiddle">_xll.TS_GetVal("sc_TotalPartSizeMiddle_Y",sc_Index)</definedName>
    <definedName name="sc_TotalPartSizeMiddle_Z" comment="Part size - Zmiddle">_xll.TS_GetVal("sc_TotalPartSizeMiddle_Z",sc_Index)</definedName>
    <definedName name="sc_TotalPartSizeMin_X" comment="Total part size - Xmin">_xll.TS_GetVal("sc_TotalPartSizeMin_X",sc_Index)</definedName>
    <definedName name="sc_TotalPartSizeMin_Y" comment="Total part size - Ymin">_xll.TS_GetVal("sc_TotalPartSizeMin_Y",sc_Index)</definedName>
    <definedName name="sc_TotalPartSizeMin_Z" comment="Total part size - Zmin">_xll.TS_GetVal("sc_TotalPartSizeMin_Z",sc_Index)</definedName>
    <definedName name="sc_TotalTimeHeader" comment="Label of &quot;Total time&quot;">_xll.TS_GetVal("sc_TotalTimeHeader",sc_Index)</definedName>
    <definedName name="sc_TransformHeader" comment="Label of &quot;Transform&quot;">_xll.TS_GetVal("sc_TransformHeader",sc_Index)</definedName>
    <definedName name="sc_Units" comment="SolidCAM part units">_xll.TS_GetVal("sc_Units",sc_Index)</definedName>
    <definedName name="sc_Units_Label">_xll.TS_GetVal("sc_Units_Label",sc_Index)</definedName>
    <definedName name="sc_UserDefinedHeader1">_xll.TS_GetVal("sc_UserDefinedHeader1",sc_Index)</definedName>
    <definedName name="sc_UserDefinedHeader1_Label">_xll.TS_GetVal("sc_UserDefinedHeader1_Label",sc_Index)</definedName>
    <definedName name="sc_UserDefinedHeader2">_xll.TS_GetVal("sc_UserDefinedHeader2",sc_Index)</definedName>
    <definedName name="sc_UserDefinedHeader2_Label">_xll.TS_GetVal("sc_UserDefinedHeader2_Label",sc_Index)</definedName>
    <definedName name="sc_UserDefinedHeader3">_xll.TS_GetVal("sc_UserDefinedHeader3",sc_Index)</definedName>
    <definedName name="sc_UserDefinedHeader3_Label">_xll.TS_GetVal("sc_UserDefinedHeader3_Label",sc_Index)</definedName>
    <definedName name="sc_UserDefinedHeader4">_xll.TS_GetVal("sc_UserDefinedHeader4",sc_Index)</definedName>
    <definedName name="sc_UserDefinedHeader4_Label">_xll.TS_GetVal("sc_UserDefinedHeader4_Label",sc_Index)</definedName>
    <definedName name="sc_UserDefinedHeader5">_xll.TS_GetVal("sc_UserDefinedHeader5",sc_Index)</definedName>
    <definedName name="sc_UserDefinedHeader5_Label">_xll.TS_GetVal("sc_UserDefinedHeader5_Label",sc_Index)</definedName>
    <definedName name="sc_UserDefinedHeader6">_xll.TS_GetVal("sc_UserDefinedHeader6",sc_Index)</definedName>
    <definedName name="sc_UserDefinedHeader6_Label">_xll.TS_GetVal("sc_UserDefinedHeader6_Label",sc_Index)</definedName>
    <definedName name="sc_UserDefinedHeader7">_xll.TS_GetVal("sc_UserDefinedHeader7",sc_Index)</definedName>
    <definedName name="sc_UserDefinedHeader7_Label">_xll.TS_GetVal("sc_UserDefinedHeader7_Label",sc_Index)</definedName>
    <definedName name="sc_UserDefinedHeader8">_xll.TS_GetVal("sc_UserDefinedHeader8",sc_Index)</definedName>
    <definedName name="sc_UserDefinedHeader8_Label">_xll.TS_GetVal("sc_UserDefinedHeader8_Label",sc_Index)</definedName>
    <definedName name="sc_UserDefinedHeader9">_xll.TS_GetVal("sc_UserDefinedHeader9",sc_Index)</definedName>
    <definedName name="sc_UserDefinedHeader9_Label">_xll.TS_GetVal("sc_UserDefinedHeader9_Label",sc_Index)</definedName>
    <definedName name="sc_UserDefinedHeaderCount" comment="The number of parameters defined by user">_xll.TS_GetVal("sc_UserDefinedHeaderCount",sc_Index)</definedName>
    <definedName name="sc_UserDefinedMainPage1">_xll.TS_GetVal("sc_UserDefinedMainPage1",sc_Index)</definedName>
    <definedName name="sc_UserDefinedMainPage1_Label">_xll.TS_GetVal("sc_UserDefinedMainPage1_Label",sc_Index)</definedName>
    <definedName name="sc_UserDefinedMainPage2">_xll.TS_GetVal("sc_UserDefinedMainPage2",sc_Index)</definedName>
    <definedName name="sc_UserDefinedMainPage2_Label">_xll.TS_GetVal("sc_UserDefinedMainPage2_Label",sc_Index)</definedName>
    <definedName name="sc_UserDefinedMainPage3">_xll.TS_GetVal("sc_UserDefinedMainPage3",sc_Index)</definedName>
    <definedName name="sc_UserDefinedMainPage3_Label">_xll.TS_GetVal("sc_UserDefinedMainPage3_Label",sc_Index)</definedName>
    <definedName name="sc_UserDefinedMainPage4">_xll.TS_GetVal("sc_UserDefinedMainPage4",sc_Index)</definedName>
    <definedName name="sc_UserDefinedMainPage4_Label">_xll.TS_GetVal("sc_UserDefinedMainPage4_Label",sc_Index)</definedName>
    <definedName name="sc_UserDefinedMainPage5">_xll.TS_GetVal("sc_UserDefinedMainPage5",sc_Index)</definedName>
    <definedName name="sc_UserDefinedMainPage5_Label">_xll.TS_GetVal("sc_UserDefinedMainPage5_Label",sc_Index)</definedName>
    <definedName name="sc_UserDefinedMainPage6">_xll.TS_GetVal("sc_UserDefinedMainPage6",sc_Index)</definedName>
    <definedName name="sc_UserDefinedMainPage6_Label">_xll.TS_GetVal("sc_UserDefinedMainPage6_Label",sc_Index)</definedName>
    <definedName name="sc_UserDefinedMainPage7">_xll.TS_GetVal("sc_UserDefinedMainPage7",sc_Index)</definedName>
    <definedName name="sc_UserDefinedMainPage7_Label">_xll.TS_GetVal("sc_UserDefinedMainPage7_Label",sc_Index)</definedName>
    <definedName name="sc_UserDefinedMainPage8">_xll.TS_GetVal("sc_UserDefinedMainPage8",sc_Index)</definedName>
    <definedName name="sc_UserDefinedMainPage8_Label">_xll.TS_GetVal("sc_UserDefinedMainPage8_Label",sc_Index)</definedName>
    <definedName name="sc_UserDefinedMainPage9">_xll.TS_GetVal("sc_UserDefinedMainPage9",sc_Index)</definedName>
    <definedName name="sc_UserDefinedMainPage9_Label">_xll.TS_GetVal("sc_UserDefinedMainPage9_Label",sc_Index)</definedName>
    <definedName name="sc_UserDefinedMainPageCount" comment="The number of parameters defined by user">_xll.TS_GetVal("sc_UserDefinedMainPageCount",sc_Index)</definedName>
    <definedName name="sc_UserName">_xll.TS_GetVal("sc_UserName",sc_Index)</definedName>
    <definedName name="sc_VmidFile">_xll.TS_GetVal("sc_VmidFile",sc_Index)</definedName>
    <definedName name="setrow_Count">_xll.TS_GetCount("/SourceData/Setups/Setup[px]/SetupRow",setup_Index)</definedName>
    <definedName name="setrow_Fixture">_xll.TS_GetVal("setrow_Fixture",setrow_Index,setup_Index)</definedName>
    <definedName name="setrow_Fixture_Label">_xll.TS_GetVal("setrow_Fixture_Label",setrow_Index,setup_Index)</definedName>
    <definedName name="setrow_HomeNumber">_xll.TS_GetVal("setrow_HomeNumber",setrow_Index,setup_Index)</definedName>
    <definedName name="setrow_HomeNumber_Label">_xll.TS_GetVal("setrow_HomeNumber_Label",setrow_Index,setup_Index)</definedName>
    <definedName name="setrow_Image">_xll.TS_GetVal("setrow_Image",setrow_Index,setup_Index)</definedName>
    <definedName name="setrow_Image_Label">_xll.TS_GetVal("setrow_Image_Label",setrow_Index,setup_Index)</definedName>
    <definedName name="setrow_Index">1</definedName>
    <definedName name="setrow_SetupTableID">_xll.TS_GetVal("setrow_SetupTableID",setrow_Index,setup_Index)</definedName>
    <definedName name="setrow_Shifts_X">_xll.TS_GetVal("setrow_Shifts_X",setrow_Index,setup_Index)</definedName>
    <definedName name="setrow_Shifts_Y">_xll.TS_GetVal("setrow_Shifts_Y",setrow_Index,setup_Index)</definedName>
    <definedName name="setrow_Shifts_Z">_xll.TS_GetVal("setrow_Shifts_Z",setrow_Index,setup_Index)</definedName>
    <definedName name="setrow_StockSize_X">_xll.TS_GetVal("setrow_StockSize_X",setrow_Index,setup_Index)</definedName>
    <definedName name="setrow_StockSize_Y">_xll.TS_GetVal("setrow_StockSize_Y",setrow_Index,setup_Index)</definedName>
    <definedName name="setrow_StockSize_Z">_xll.TS_GetVal("setrow_StockSize_Z",setrow_Index,setup_Index)</definedName>
    <definedName name="setrow_SubMachineID">_xll.TS_GetVal("setrow_SubMachineID",setrow_Index,setup_Index)</definedName>
    <definedName name="setrow_SubMachineID_Label">_xll.TS_GetVal("setrow_SubMachineID_Label",setrow_Index,setup_Index)</definedName>
    <definedName name="setrow_Time">_xll.TS_GetVal("setrow_Time",setrow_Index,setup_Index)</definedName>
    <definedName name="setrow_Time_Label">_xll.TS_GetVal("setrow_Time_Label",setrow_Index,setup_Index)</definedName>
    <definedName name="setrow_TotalPathLength">_xll.TS_GetVal("setrow_TotalPathLength",setrow_Index,setup_Index)</definedName>
    <definedName name="setrow_TotalPathLength_Label">_xll.TS_GetVal("setrow_TotalPathLength_Label",setrow_Index,setup_Index)</definedName>
    <definedName name="setup_Count">_xll.TS_GetCount("/SourceData/Setups/Setup")</definedName>
    <definedName name="setup_FirstOpIndex">_xll.TS_GetVal("setup_FirstOpIndex",setup_Index)</definedName>
    <definedName name="setup_HomeNumber">_xll.TS_GetVal("setup_HomeNumber",setup_Index)</definedName>
    <definedName name="setup_HomeNumber_Label">_xll.TS_GetVal("setup_HomeNumber_Label",setup_Index)</definedName>
    <definedName name="setup_IDx">_xll.TS_GetVal("setup_IDx",setup_Index)</definedName>
    <definedName name="setup_IDx_Label">_xll.TS_GetVal("setup_IDx_Label",setup_Index)</definedName>
    <definedName name="setup_Index">1</definedName>
    <definedName name="setup_LastOpIndex">_xll.TS_GetVal("setup_LastOpIndex",setup_Index)</definedName>
    <definedName name="setup_Name">_xll.TS_GetVal("setup_Name",setup_Index)</definedName>
    <definedName name="setup_Name_Label">_xll.TS_GetVal("setup_Name_Label",setup_Index)</definedName>
    <definedName name="setup_Time">_xll.TS_GetVal("setup_Time",setup_Index)</definedName>
    <definedName name="setup_Time_Label">_xll.TS_GetVal("setup_Time_Label",setup_Index)</definedName>
    <definedName name="setup_TotalPathLength">_xll.TS_GetVal("setup_TotalPathLength",setup_Index)</definedName>
    <definedName name="setup_TotalPathLength_Label">_xll.TS_GetVal("setup_TotalPathLength_Label",setup_Index)</definedName>
    <definedName name="taset_AssmIndex">_xll.TS_GetVal("taset_AssmIndex",taset_Index)</definedName>
    <definedName name="taset_Count">_xll.TS_GetCount("/SourceData/ToolAssemblySets/ToolAssemblySet")</definedName>
    <definedName name="taset_Index">1</definedName>
    <definedName name="taset_Used">_xll.TS_GetVal("taset_Used",taset_Index)</definedName>
    <definedName name="tasm_Count">_xll.TS_GetCount("/SourceData/ToolAssemblies/ToolAssembly")</definedName>
    <definedName name="tasm_Index">1</definedName>
    <definedName name="tasm_Station">_xll.TS_GetVal("tasm_Station",tasm_Index)</definedName>
    <definedName name="tasm_Station_Label">_xll.TS_GetVal("tasm_Station_Label",tasm_Index)</definedName>
    <definedName name="tasm_ToolInternalID">_xll.TS_GetVal("tasm_ToolInternalID",tasm_Index)</definedName>
    <definedName name="tasm_ToolNumber">_xll.TS_GetVal("tasm_ToolNumber",tasm_Index)</definedName>
    <definedName name="tasm_ToolNumber_Label">_xll.TS_GetVal("tasm_ToolNumber_Label",tasm_Index)</definedName>
    <definedName name="tasm_Turret">_xll.TS_GetVal("tasm_Turret",tasm_Index)</definedName>
    <definedName name="tasm_Turret_Label">_xll.TS_GetVal("tasm_Turret_Label",tasm_Index)</definedName>
    <definedName name="tasm_Used">_xll.TS_GetVal("tasm_Used",tasm_Index)</definedName>
    <definedName name="tcom_CatalogNumber">_xll.TS_GetVal("tcom_CatalogNumber",tcom_Index,tasm_Index)</definedName>
    <definedName name="tcom_CatalogNumber_Label">_xll.TS_GetVal("tcom_CatalogNumber_Label",tcom_Index,tasm_Index)</definedName>
    <definedName name="tcom_Count">_xll.TS_GetCount("/SourceData/ToolAssemblies/ToolAssembly[px]/ToolComponent",tasm_Index)</definedName>
    <definedName name="tcom_ID">_xll.TS_GetVal("tcom_ID",tcom_Index,tasm_Index)</definedName>
    <definedName name="tcom_Index">1</definedName>
    <definedName name="tcom_Name">_xll.TS_GetVal("tcom_Name",tcom_Index,tasm_Index)</definedName>
    <definedName name="tcom_Name_Label">_xll.TS_GetVal("tcom_Name_Label",tcom_Index,tasm_Index)</definedName>
    <definedName name="tcom_Type">_xll.TS_GetVal("tcom_Type",tcom_Index,tasm_Index)</definedName>
    <definedName name="tcset_AssmIndex">_xll.TS_GetVal("tcset_AssmIndex",tcset_Index,taset_Index)</definedName>
    <definedName name="tcset_CompIndex">_xll.TS_GetVal("tcset_CompIndex",tcset_Index,taset_Index)</definedName>
    <definedName name="tcset_Count">_xll.TS_GetCount("/SourceData/ToolAssemblySets/ToolAssemblySet[px]/ToolComponentSets/ToolComponentSet",taset_Index)</definedName>
    <definedName name="tcset_IndentStr">_xll.TS_GetVal("tcset_IndentStr",tcset_Index,taset_Index)</definedName>
    <definedName name="tcset_Index">1</definedName>
    <definedName name="tool_A">_xll.TS_GetVal("tool_A",tool_Index)</definedName>
    <definedName name="tool_A_Label">_xll.TS_GetVal("tool_A_Label",tool_Index)</definedName>
    <definedName name="tool_AD">_xll.TS_GetVal("tool_AD",tool_Index)</definedName>
    <definedName name="tool_AD_Label">_xll.TS_GetVal("tool_AD_Label",tool_Index)</definedName>
    <definedName name="tool_BT">_xll.TS_GetVal("tool_BT",tool_Index)</definedName>
    <definedName name="tool_BT_Label">_xll.TS_GetVal("tool_BT_Label",tool_Index)</definedName>
    <definedName name="tool_CatalogNumber">_xll.TS_GetVal("tool_CatalogNumber",tool_Index)</definedName>
    <definedName name="tool_CatalogNumber_Label">_xll.TS_GetVal("tool_CatalogNumber_Label",tool_Index)</definedName>
    <definedName name="tool_CD">_xll.TS_GetVal("tool_CD",tool_Index)</definedName>
    <definedName name="tool_CD_Label">_xll.TS_GetVal("tool_CD_Label",tool_Index)</definedName>
    <definedName name="tool_CL">_xll.TS_GetVal("tool_CL",tool_Index)</definedName>
    <definedName name="tool_CL_Label">_xll.TS_GetVal("tool_CL_Label",tool_Index)</definedName>
    <definedName name="tool_ConeL">_xll.TS_GetVal("tool_ConeL",tool_Index)</definedName>
    <definedName name="tool_ConeL_Label">_xll.TS_GetVal("tool_ConeL_Label",tool_Index)</definedName>
    <definedName name="tool_ConicalShoulder">_xll.TS_GetVal("tool_ConicalShoulder",tool_Index)</definedName>
    <definedName name="tool_ConicalShoulder_Label">_xll.TS_GetVal("tool_ConicalShoulder_Label",tool_Index)</definedName>
    <definedName name="tool_Count">_xll.TS_GetCount("/SourceData/Tools/Tool")</definedName>
    <definedName name="tool_CuttingTime">_xll.TS_GetVal("tool_CuttingTime",tool_Index)</definedName>
    <definedName name="tool_CuttingTimeSec">_xll.TS_GetVal("tool_CuttingTimeSec",tool_Index)</definedName>
    <definedName name="tool_D">_xll.TS_GetVal("tool_D",tool_Index)</definedName>
    <definedName name="tool_D_Label">_xll.TS_GetVal("tool_D_Label",tool_Index)</definedName>
    <definedName name="tool_D1">_xll.TS_GetVal("tool_D1",tool_Index)</definedName>
    <definedName name="tool_D1_Label">_xll.TS_GetVal("tool_D1_Label",tool_Index)</definedName>
    <definedName name="tool_Description">_xll.TS_GetVal("tool_Description",tool_Index)</definedName>
    <definedName name="tool_Description_Label">_xll.TS_GetVal("tool_Description_Label",tool_Index)</definedName>
    <definedName name="tool_Dia">_xll.TS_GetVal("tool_Dia",tool_Index)</definedName>
    <definedName name="tool_Dia_Label">_xll.TS_GetVal("tool_Dia_Label",tool_Index)</definedName>
    <definedName name="tool_DiameterUnit">_xll.TS_GetVal("tool_DiameterUnit",tool_Index)</definedName>
    <definedName name="tool_DiameterUnit_Label">_xll.TS_GetVal("tool_DiameterUnit_Label",tool_Index)</definedName>
    <definedName name="tool_FirstOperationIndex">_xll.TS_GetVal("tool_FirstOperationIndex",tool_Index)</definedName>
    <definedName name="tool_FirstOperationName">_xll.TS_GetVal("tool_FirstOperationName",tool_Index)</definedName>
    <definedName name="tool_H">_xll.TS_GetVal("tool_H",tool_Index)</definedName>
    <definedName name="tool_H_Label">_xll.TS_GetVal("tool_H_Label",tool_Index)</definedName>
    <definedName name="tool_H_length">_xll.TS_GetVal("tool_H_length",tool_Index)</definedName>
    <definedName name="tool_H_length_Label">_xll.TS_GetVal("tool_H_length_Label",tool_Index)</definedName>
    <definedName name="tool_HolderImage">_xll.TS_GetVal("tool_HolderImage",tool_Index)</definedName>
    <definedName name="tool_HolderImage_Label">_xll.TS_GetVal("tool_HolderImage_Label",tool_Index)</definedName>
    <definedName name="tool_HolderType">_xll.TS_GetVal("tool_HolderType",tool_Index)</definedName>
    <definedName name="tool_HolderType_Label">_xll.TS_GetVal("tool_HolderType_Label",tool_Index)</definedName>
    <definedName name="tool_ChL">_xll.TS_GetVal("tool_ChL",tool_Index)</definedName>
    <definedName name="tool_ChL_Label">_xll.TS_GetVal("tool_ChL_Label",tool_Index)</definedName>
    <definedName name="tool_IdNumber">_xll.TS_GetVal("tool_IdNumber",tool_Index)</definedName>
    <definedName name="tool_IdNumber_Label">_xll.TS_GetVal("tool_IdNumber_Label",tool_Index)</definedName>
    <definedName name="tool_Image">_xll.TS_GetVal("tool_Image",tool_Index)</definedName>
    <definedName name="tool_Image_Label">_xll.TS_GetVal("tool_Image_Label",tool_Index)</definedName>
    <definedName name="tool_Index" comment="not commented yet">1</definedName>
    <definedName name="tool_InternalID">_xll.TS_GetVal("tool_InternalID",tool_Index)</definedName>
    <definedName name="tool_L">_xll.TS_GetVal("tool_L",tool_Index)</definedName>
    <definedName name="tool_L_Label">_xll.TS_GetVal("tool_L_Label",tool_Index)</definedName>
    <definedName name="tool_LastOperationIndex">_xll.TS_GetVal("tool_LastOperationIndex",tool_Index)</definedName>
    <definedName name="tool_LastOperationName">_xll.TS_GetVal("tool_LastOperationName",tool_Index)</definedName>
    <definedName name="tool_LengthUnit">_xll.TS_GetVal("tool_LengthUnit",tool_Index)</definedName>
    <definedName name="tool_LengthUnit_Label">_xll.TS_GetVal("tool_LengthUnit_Label",tool_Index)</definedName>
    <definedName name="tool_Material">_xll.TS_GetVal("tool_Material",tool_Index)</definedName>
    <definedName name="tool_Material_Label">_xll.TS_GetVal("tool_Material_Label",tool_Index)</definedName>
    <definedName name="tool_Message1">_xll.TS_GetVal("tool_Message1",tool_Index)</definedName>
    <definedName name="tool_Message1_Label">_xll.TS_GetVal("tool_Message1_Label",tool_Index)</definedName>
    <definedName name="tool_Message2">_xll.TS_GetVal("tool_Message2",tool_Index)</definedName>
    <definedName name="tool_Message2_Label">_xll.TS_GetVal("tool_Message2_Label",tool_Index)</definedName>
    <definedName name="tool_Message3">_xll.TS_GetVal("tool_Message3",tool_Index)</definedName>
    <definedName name="tool_Message3_Label">_xll.TS_GetVal("tool_Message3_Label",tool_Index)</definedName>
    <definedName name="tool_Message4">_xll.TS_GetVal("tool_Message4",tool_Index)</definedName>
    <definedName name="tool_Message4_Label">_xll.TS_GetVal("tool_Message4_Label",tool_Index)</definedName>
    <definedName name="tool_Message5">_xll.TS_GetVal("tool_Message5",tool_Index)</definedName>
    <definedName name="tool_Message5_Label">_xll.TS_GetVal("tool_Message5_Label",tool_Index)</definedName>
    <definedName name="tool_MotionLimitsMax_Z">_xll.TS_GetVal("tool_MotionLimitsMax_Z",tool_Index)</definedName>
    <definedName name="tool_MotionLimitsMin_Z">_xll.TS_GetVal("tool_MotionLimitsMin_Z",tool_Index)</definedName>
    <definedName name="tool_NFlutes">_xll.TS_GetVal("tool_NFlutes",tool_Index)</definedName>
    <definedName name="tool_NFlutes_Label">_xll.TS_GetVal("tool_NFlutes_Label",tool_Index)</definedName>
    <definedName name="tool_NTeeth">_xll.TS_GetVal("tool_NTeeth",tool_Index)</definedName>
    <definedName name="tool_NTeeth_Label">_xll.TS_GetVal("tool_NTeeth_Label",tool_Index)</definedName>
    <definedName name="tool_Number" comment="Tools number">_xll.TS_GetVal("tool_Number",tool_Index)</definedName>
    <definedName name="tool_Number_Label">_xll.TS_GetVal("tool_Number_Label",tool_Index)</definedName>
    <definedName name="tool_NumberTxx">_xll.TS_GetVal("tool_NumberTxx",tool_Index)</definedName>
    <definedName name="tool_OHL">_xll.TS_GetVal("tool_OHL",tool_Index)</definedName>
    <definedName name="tool_OHL_Label">_xll.TS_GetVal("tool_OHL_Label",tool_Index)</definedName>
    <definedName name="tool_ParamsImage">_xll.TS_GetVal("tool_ParamsImage",tool_Index)</definedName>
    <definedName name="tool_ParamsImage_Label">_xll.TS_GetVal("tool_ParamsImage_Label",tool_Index)</definedName>
    <definedName name="tool_Pitch">_xll.TS_GetVal("tool_Pitch",tool_Index)</definedName>
    <definedName name="tool_Pitch_Label">_xll.TS_GetVal("tool_Pitch_Label",tool_Index)</definedName>
    <definedName name="tool_PitchUnit">_xll.TS_GetVal("tool_PitchUnit",tool_Index)</definedName>
    <definedName name="tool_PitchUnit_Label">_xll.TS_GetVal("tool_PitchUnit_Label",tool_Index)</definedName>
    <definedName name="tool_R">_xll.TS_GetVal("tool_R",tool_Index)</definedName>
    <definedName name="tool_R_Label">_xll.TS_GetVal("tool_R_Label",tool_Index)</definedName>
    <definedName name="tool_Rough">_xll.TS_GetVal("tool_Rough",tool_Index)</definedName>
    <definedName name="tool_Rough_Label">_xll.TS_GetVal("tool_Rough_Label",tool_Index)</definedName>
    <definedName name="tool_SA">_xll.TS_GetVal("tool_SA",tool_Index)</definedName>
    <definedName name="tool_SA_Label">_xll.TS_GetVal("tool_SA_Label",tool_Index)</definedName>
    <definedName name="tool_SD">_xll.TS_GetVal("tool_SD",tool_Index)</definedName>
    <definedName name="tool_SD_Label">_xll.TS_GetVal("tool_SD_Label",tool_Index)</definedName>
    <definedName name="tool_SecondLenOffset">_xll.TS_GetVal("tool_SecondLenOffset",tool_Index)</definedName>
    <definedName name="tool_SecondLenOffset_Label">_xll.TS_GetVal("tool_SecondLenOffset_Label",tool_Index)</definedName>
    <definedName name="tool_SL">_xll.TS_GetVal("tool_SL",tool_Index)</definedName>
    <definedName name="tool_SL_Label">_xll.TS_GetVal("tool_SL_Label",tool_Index)</definedName>
    <definedName name="tool_ST">_xll.TS_GetVal("tool_ST",tool_Index)</definedName>
    <definedName name="tool_ST_Label">_xll.TS_GetVal("tool_ST_Label",tool_Index)</definedName>
    <definedName name="tool_SW">_xll.TS_GetVal("tool_SW",tool_Index)</definedName>
    <definedName name="tool_SW_Label">_xll.TS_GetVal("tool_SW_Label",tool_Index)</definedName>
    <definedName name="tool_TCL">_xll.TS_GetVal("tool_TCL",tool_Index)</definedName>
    <definedName name="tool_TCL_Label">_xll.TS_GetVal("tool_TCL_Label",tool_Index)</definedName>
    <definedName name="tool_TD">_xll.TS_GetVal("tool_TD",tool_Index)</definedName>
    <definedName name="tool_TD_Label">_xll.TS_GetVal("tool_TD_Label",tool_Index)</definedName>
    <definedName name="tool_ThreadStandart">_xll.TS_GetVal("tool_ThreadStandart",tool_Index)</definedName>
    <definedName name="tool_ThreadStandart_Label">_xll.TS_GetVal("tool_ThreadStandart_Label",tool_Index)</definedName>
    <definedName name="tool_TipL">_xll.TS_GetVal("tool_TipL",tool_Index)</definedName>
    <definedName name="tool_TipL_Label">_xll.TS_GetVal("tool_TipL_Label",tool_Index)</definedName>
    <definedName name="tool_TipPossitionX">_xll.TS_GetVal("tool_TipPossitionX",tool_Index)</definedName>
    <definedName name="tool_TipPossitionX_Label">_xll.TS_GetVal("tool_TipPossitionX_Label",tool_Index)</definedName>
    <definedName name="tool_TipPossitionZ">_xll.TS_GetVal("tool_TipPossitionZ",tool_Index)</definedName>
    <definedName name="tool_TipPossitionZ_Label">_xll.TS_GetVal("tool_TipPossitionZ_Label",tool_Index)</definedName>
    <definedName name="tool_TL">_xll.TS_GetVal("tool_TL",tool_Index)</definedName>
    <definedName name="tool_TL_Label">_xll.TS_GetVal("tool_TL_Label",tool_Index)</definedName>
    <definedName name="tool_TTool_a">_xll.TS_GetVal("tool_TTool_a",tool_Index)</definedName>
    <definedName name="tool_TTool_a_Label">_xll.TS_GetVal("tool_TTool_a_Label",tool_Index)</definedName>
    <definedName name="tool_TTool_b">_xll.TS_GetVal("tool_TTool_b",tool_Index)</definedName>
    <definedName name="tool_TTool_b_Label">_xll.TS_GetVal("tool_TTool_b_Label",tool_Index)</definedName>
    <definedName name="tool_TToolA">_xll.TS_GetVal("tool_TToolA",tool_Index)</definedName>
    <definedName name="tool_TToolA_Label">_xll.TS_GetVal("tool_TToolA_Label",tool_Index)</definedName>
    <definedName name="tool_TToolAppDIR">_xll.TS_GetVal("tool_TToolAppDIR",tool_Index)</definedName>
    <definedName name="tool_TToolAppDIR_Label">_xll.TS_GetVal("tool_TToolAppDIR_Label",tool_Index)</definedName>
    <definedName name="tool_TToolB">_xll.TS_GetVal("tool_TToolB",tool_Index)</definedName>
    <definedName name="tool_TToolB_Label">_xll.TS_GetVal("tool_TToolB_Label",tool_Index)</definedName>
    <definedName name="tool_TToolC">_xll.TS_GetVal("tool_TToolC",tool_Index)</definedName>
    <definedName name="tool_TToolC_Label">_xll.TS_GetVal("tool_TToolC_Label",tool_Index)</definedName>
    <definedName name="tool_TToolCutDir">_xll.TS_GetVal("tool_TToolCutDir",tool_Index)</definedName>
    <definedName name="tool_TToolCutDir_Label">_xll.TS_GetVal("tool_TToolCutDir_Label",tool_Index)</definedName>
    <definedName name="tool_TToolD">_xll.TS_GetVal("tool_TToolD",tool_Index)</definedName>
    <definedName name="tool_TToolD_Label">_xll.TS_GetVal("tool_TToolD_Label",tool_Index)</definedName>
    <definedName name="tool_TToolD1">_xll.TS_GetVal("tool_TToolD1",tool_Index)</definedName>
    <definedName name="tool_TToolD1_Label">_xll.TS_GetVal("tool_TToolD1_Label",tool_Index)</definedName>
    <definedName name="tool_TToolD2">_xll.TS_GetVal("tool_TToolD2",tool_Index)</definedName>
    <definedName name="tool_TToolD2_Label">_xll.TS_GetVal("tool_TToolD2_Label",tool_Index)</definedName>
    <definedName name="tool_TToolE">_xll.TS_GetVal("tool_TToolE",tool_Index)</definedName>
    <definedName name="tool_TToolE_Label">_xll.TS_GetVal("tool_TToolE_Label",tool_Index)</definedName>
    <definedName name="tool_TToolF">_xll.TS_GetVal("tool_TToolF",tool_Index)</definedName>
    <definedName name="tool_TToolF_Label">_xll.TS_GetVal("tool_TToolF_Label",tool_Index)</definedName>
    <definedName name="tool_TToolG">_xll.TS_GetVal("tool_TToolG",tool_Index)</definedName>
    <definedName name="tool_TToolG_Label">_xll.TS_GetVal("tool_TToolG_Label",tool_Index)</definedName>
    <definedName name="tool_TToolH">_xll.TS_GetVal("tool_TToolH",tool_Index)</definedName>
    <definedName name="tool_TToolH_Label">_xll.TS_GetVal("tool_TToolH_Label",tool_Index)</definedName>
    <definedName name="tool_TToolInsertA">_xll.TS_GetVal("tool_TToolInsertA",tool_Index)</definedName>
    <definedName name="tool_TToolInsertA_Label">_xll.TS_GetVal("tool_TToolInsertA_Label",tool_Index)</definedName>
    <definedName name="tool_TToolInsertD">_xll.TS_GetVal("tool_TToolInsertD",tool_Index)</definedName>
    <definedName name="tool_TToolInsertD_Label">_xll.TS_GetVal("tool_TToolInsertD_Label",tool_Index)</definedName>
    <definedName name="tool_TToolInsertH">_xll.TS_GetVal("tool_TToolInsertH",tool_Index)</definedName>
    <definedName name="tool_TToolInsertH_Label">_xll.TS_GetVal("tool_TToolInsertH_Label",tool_Index)</definedName>
    <definedName name="tool_TToolInsertName">_xll.TS_GetVal("tool_TToolInsertName",tool_Index)</definedName>
    <definedName name="tool_TToolInsertName_Label">_xll.TS_GetVal("tool_TToolInsertName_Label",tool_Index)</definedName>
    <definedName name="tool_TToolInsertp">_xll.TS_GetVal("tool_TToolInsertp",tool_Index)</definedName>
    <definedName name="tool_TToolInsertp_Label">_xll.TS_GetVal("tool_TToolInsertp_Label",tool_Index)</definedName>
    <definedName name="tool_TToolInsertShape">_xll.TS_GetVal("tool_TToolInsertShape",tool_Index)</definedName>
    <definedName name="tool_TToolInsertShape_Label">_xll.TS_GetVal("tool_TToolInsertShape_Label",tool_Index)</definedName>
    <definedName name="tool_TToolK">_xll.TS_GetVal("tool_TToolK",tool_Index)</definedName>
    <definedName name="tool_TToolK_Label">_xll.TS_GetVal("tool_TToolK_Label",tool_Index)</definedName>
    <definedName name="tool_TToolL">_xll.TS_GetVal("tool_TToolL",tool_Index)</definedName>
    <definedName name="tool_TToolL_Label">_xll.TS_GetVal("tool_TToolL_Label",tool_Index)</definedName>
    <definedName name="tool_TToolLength">_xll.TS_GetVal("tool_TToolLength",tool_Index)</definedName>
    <definedName name="tool_TToolLength_Label">_xll.TS_GetVal("tool_TToolLength_Label",tool_Index)</definedName>
    <definedName name="tool_TToolNosePoint">_xll.TS_GetVal("tool_TToolNosePoint",tool_Index)</definedName>
    <definedName name="tool_TToolNosePoint_Label">_xll.TS_GetVal("tool_TToolNosePoint_Label",tool_Index)</definedName>
    <definedName name="tool_TToolOrientation">_xll.TS_GetVal("tool_TToolOrientation",tool_Index)</definedName>
    <definedName name="tool_TToolOrientation_Label">_xll.TS_GetVal("tool_TToolOrientation_Label",tool_Index)</definedName>
    <definedName name="tool_TToolR">_xll.TS_GetVal("tool_TToolR",tool_Index)</definedName>
    <definedName name="tool_TToolR_Label">_xll.TS_GetVal("tool_TToolR_Label",tool_Index)</definedName>
    <definedName name="tool_TToolRa">_xll.TS_GetVal("tool_TToolRa",tool_Index)</definedName>
    <definedName name="tool_TToolRa_Label">_xll.TS_GetVal("tool_TToolRa_Label",tool_Index)</definedName>
    <definedName name="tool_TToolRb">_xll.TS_GetVal("tool_TToolRb",tool_Index)</definedName>
    <definedName name="tool_TToolRb_Label">_xll.TS_GetVal("tool_TToolRb_Label",tool_Index)</definedName>
    <definedName name="tool_TToolShankType">_xll.TS_GetVal("tool_TToolShankType",tool_Index)</definedName>
    <definedName name="tool_TToolShankType_Label">_xll.TS_GetVal("tool_TToolShankType_Label",tool_Index)</definedName>
    <definedName name="tool_TToolShankWidth">_xll.TS_GetVal("tool_TToolShankWidth",tool_Index)</definedName>
    <definedName name="tool_TToolShankWidth_Label">_xll.TS_GetVal("tool_TToolShankWidth_Label",tool_Index)</definedName>
    <definedName name="tool_TToolSpinDir">_xll.TS_GetVal("tool_TToolSpinDir",tool_Index)</definedName>
    <definedName name="tool_TToolSpinDir_Label">_xll.TS_GetVal("tool_TToolSpinDir_Label",tool_Index)</definedName>
    <definedName name="tool_TToolW">_xll.TS_GetVal("tool_TToolW",tool_Index)</definedName>
    <definedName name="tool_TToolW_Label">_xll.TS_GetVal("tool_TToolW_Label",tool_Index)</definedName>
    <definedName name="tool_Type">_xll.TS_GetVal("tool_Type",tool_Index)</definedName>
    <definedName name="tool_Type_Label">_xll.TS_GetVal("tool_Type_Label",tool_Index)</definedName>
    <definedName name="tool_UsedWithCompensation">_xll.TS_GetVal("tool_UsedWithCompensation",tool_Index)</definedName>
    <definedName name="tool_W">_xll.TS_GetVal("tool_W",tool_Index)</definedName>
    <definedName name="tool_W_Label">_xll.TS_GetVal("tool_W_Label",tool_Index)</definedName>
    <definedName name="udh_Count">_xll.TS_GetCount("/SourceData/UDHeaderItems/UDHeaderItem")</definedName>
    <definedName name="udh_Index">1</definedName>
    <definedName name="udh_Item">_xll.TS_GetVal("udh_Item",udh_Index)</definedName>
    <definedName name="udh_Item_Label">_xll.TS_GetVal("udh_Item_Label",udh_Index)</definedName>
    <definedName name="udmp_Count">_xll.TS_GetCount("/SourceData/UDMainPageItems/UDMainPageItem")</definedName>
    <definedName name="udmp_Index">1</definedName>
    <definedName name="udmp_Item">_xll.TS_GetVal("udmp_Item",udmp_Index)</definedName>
    <definedName name="udmp_Item_Label">_xll.TS_GetVal("udmp_Item_Label",udmp_Index)</definedName>
    <definedName name="user_DateCreatedExelFormat">UserData!$B$2</definedName>
    <definedName name="user_DayFromDateCreated">UserData!$B$5</definedName>
    <definedName name="user_DayNameFromDateCreated">UserData!$B$3</definedName>
    <definedName name="user_MonthFromDateCreated">UserData!$B$4</definedName>
    <definedName name="user_OperationMACnum">UserData!$B$15</definedName>
    <definedName name="user_OperationTimeInMin">UserData!$B$8</definedName>
    <definedName name="user_OperationTimeInSec">UserData!$B$7</definedName>
    <definedName name="user_PartTotalTimeInMin">UserData!$B$12</definedName>
    <definedName name="user_PartTotalTimeInSec">UserData!$B$11</definedName>
    <definedName name="user_SetupHomeNumber">UserData!$B$16</definedName>
    <definedName name="user_tool_number_operation">UserData!$B$13</definedName>
    <definedName name="user_tool_number_tool">UserData!$B$14</definedName>
    <definedName name="user_ToolCuttingTimeInMin">UserData!$B$10</definedName>
    <definedName name="user_ToolCuttingTimeInSec">UserData!$B$9</definedName>
    <definedName name="user_YearFromDateCreated">UserData!$B$6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1" l="1"/>
  <c r="B13" i="240"/>
  <c r="B14" i="240"/>
  <c r="A15" i="1"/>
  <c r="AP15" i="1"/>
  <c r="A14" i="1" a="1"/>
  <c r="A14" i="1"/>
  <c r="E14" i="1"/>
  <c r="P14" i="1"/>
  <c r="S14" i="1"/>
  <c r="V14" i="1"/>
  <c r="AP14" i="1"/>
  <c r="A10" i="1"/>
  <c r="A12" i="1"/>
  <c r="E12" i="1"/>
  <c r="V12" i="1"/>
  <c r="AP12" i="1"/>
  <c r="A8" i="1"/>
  <c r="K8" i="1"/>
  <c r="A6" i="1" a="1"/>
  <c r="A6" i="1"/>
  <c r="K6" i="1" a="1"/>
  <c r="K6" i="1"/>
  <c r="A4" i="1"/>
  <c r="K4" i="1" a="1"/>
  <c r="K4" i="1"/>
  <c r="A5" i="1" a="1"/>
  <c r="A5" i="1"/>
  <c r="K5" i="1"/>
  <c r="K7" i="1" a="1"/>
  <c r="A7" i="1" a="1"/>
  <c r="K1" i="1"/>
  <c r="A1" i="1"/>
  <c r="K7" i="1" l="1"/>
  <c r="A7" i="1"/>
  <c r="D16" i="240"/>
  <c r="I7" i="240"/>
  <c r="D15" i="240"/>
  <c r="F2" i="240"/>
  <c r="I11" i="240"/>
  <c r="E16" i="240"/>
  <c r="E15" i="240"/>
  <c r="H11" i="240" l="1"/>
  <c r="G11" i="240" s="1"/>
  <c r="F11" i="240" s="1"/>
  <c r="E11" i="240" s="1"/>
  <c r="D11" i="240" s="1"/>
  <c r="B11" i="240" s="1"/>
  <c r="B12" i="240" s="1"/>
  <c r="D3" i="240"/>
  <c r="F3" i="240" s="1"/>
  <c r="E9" i="240"/>
  <c r="B15" i="240"/>
  <c r="B16" i="240"/>
  <c r="D9" i="240" l="1"/>
  <c r="B9" i="240" s="1"/>
  <c r="B10" i="240" s="1"/>
  <c r="E4" i="240"/>
  <c r="D4" i="240" s="1"/>
  <c r="H7" i="240"/>
  <c r="G7" i="240" s="1"/>
  <c r="F4" i="240" l="1"/>
  <c r="F7" i="240"/>
  <c r="E7" i="240" s="1"/>
  <c r="D7" i="240" s="1"/>
  <c r="B7" i="240" s="1"/>
  <c r="B8" i="240" s="1"/>
  <c r="D5" i="240" l="1"/>
  <c r="D6" i="240" s="1"/>
  <c r="B2" i="240" s="1"/>
  <c r="B5" i="240" l="1"/>
  <c r="B6" i="240"/>
  <c r="B3" i="240" a="1"/>
  <c r="B3" i="240" s="1"/>
  <c r="B4" i="240"/>
  <c r="AE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" type="4" refreshedVersion="0" background="1">
    <webPr xml="1" sourceData="1" url="C:\Program Files (x86)\SolidCAM2009\Solidcam\_XmlDoc\DesignFiles\d.xml" htmlTables="1" htmlFormat="all"/>
  </connection>
  <connection id="2" xr16:uid="{00000000-0015-0000-FFFF-FFFF01000000}" name="d_new" type="4" refreshedVersion="0" background="1">
    <webPr xml="1" sourceData="1" url="C:\__Standa__\_Pracovni_\Denso\d_new.xml" htmlTables="1" htmlFormat="all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<sst xmlns="http://schemas.openxmlformats.org/spreadsheetml/2006/main" count="106" uniqueCount="79">
  <si>
    <t>user_DateCreatedExelFormat</t>
  </si>
  <si>
    <t>user_DayNameFromDateCreated</t>
  </si>
  <si>
    <t>user_MonthFromDateCreated</t>
  </si>
  <si>
    <t>user_DayFromDateCreated</t>
  </si>
  <si>
    <t>user_YearFromDateCreated</t>
  </si>
  <si>
    <t>Value</t>
  </si>
  <si>
    <t/>
  </si>
  <si>
    <t>1</t>
  </si>
  <si>
    <t>Tool type</t>
  </si>
  <si>
    <t>Creation date in Excel format</t>
  </si>
  <si>
    <t>Day number separated from the Creation date</t>
  </si>
  <si>
    <t>Month number separated from the Creation date</t>
  </si>
  <si>
    <t>Year number separated from the Creation date</t>
  </si>
  <si>
    <t>Day name separated from the Creation date</t>
  </si>
  <si>
    <t>Tool Number</t>
  </si>
  <si>
    <t>Time</t>
  </si>
  <si>
    <t>Tool Description</t>
  </si>
  <si>
    <t>user_OperationTimeInSec</t>
  </si>
  <si>
    <t>Operation time in seconds</t>
  </si>
  <si>
    <t>user_OperationTimeInMin</t>
  </si>
  <si>
    <t>Operation time in minutes</t>
  </si>
  <si>
    <t>user_ToolCuttingTimeInSec</t>
  </si>
  <si>
    <t>Tool cutting time in seconds</t>
  </si>
  <si>
    <t>user_ToolCuttingTimeInMin</t>
  </si>
  <si>
    <t>Tool cutting time in minutes</t>
  </si>
  <si>
    <t>user_PartTotalTimeInSec</t>
  </si>
  <si>
    <t>Part total time of cutting in seconds</t>
  </si>
  <si>
    <t>user_PartTotalTimeInMin</t>
  </si>
  <si>
    <t>Part total time of cutting in minutes</t>
  </si>
  <si>
    <t>2</t>
  </si>
  <si>
    <t>user_tool_number_operation</t>
  </si>
  <si>
    <t>user_tool_number_tool</t>
  </si>
  <si>
    <t>Tool List</t>
  </si>
  <si>
    <t>R</t>
  </si>
  <si>
    <t>L</t>
  </si>
  <si>
    <t>3</t>
  </si>
  <si>
    <t>CAM part name:</t>
  </si>
  <si>
    <t>Comp.</t>
  </si>
  <si>
    <t>Program number:</t>
  </si>
  <si>
    <t xml:space="preserve"> CAM-Part Setup</t>
  </si>
  <si>
    <t>Total time:</t>
  </si>
  <si>
    <t>Name (must start with "user_")</t>
  </si>
  <si>
    <t>Description</t>
  </si>
  <si>
    <t>Tool number ready to use with Operations section</t>
  </si>
  <si>
    <t>Tool number ready to use with Tools section</t>
  </si>
  <si>
    <t>Operation's MAC number</t>
  </si>
  <si>
    <t>Setup MAC -&gt; Gxx number</t>
  </si>
  <si>
    <t>user_OperationMACnum</t>
  </si>
  <si>
    <t>user_SetupHomeNumber</t>
  </si>
  <si>
    <t>4</t>
  </si>
  <si>
    <t>C:\Users\stani\OneDrive\Documents\_Pracovni_\_SolidCAM_\2022_02_27 Hackathon - ToolComponents\SW2021SC2022\TESTPART.prz</t>
  </si>
  <si>
    <t>5000</t>
  </si>
  <si>
    <t>T1</t>
  </si>
  <si>
    <t>FACE MILL, D40mm</t>
  </si>
  <si>
    <t>0:01:14</t>
  </si>
  <si>
    <t>T9</t>
  </si>
  <si>
    <t>EPX-F6 06-12C06F57, D6mm</t>
  </si>
  <si>
    <t>9</t>
  </si>
  <si>
    <t>00:03:00</t>
  </si>
  <si>
    <t>END MILL, D10mm</t>
  </si>
  <si>
    <t>10</t>
  </si>
  <si>
    <t>T2</t>
  </si>
  <si>
    <t>END MILL, D16mm</t>
  </si>
  <si>
    <t>0:08:34</t>
  </si>
  <si>
    <t>T3</t>
  </si>
  <si>
    <t>DRILL, D5mm</t>
  </si>
  <si>
    <t>0:00:16</t>
  </si>
  <si>
    <t>T4</t>
  </si>
  <si>
    <t>DRILL, D8mm</t>
  </si>
  <si>
    <t>T10</t>
  </si>
  <si>
    <t>11</t>
  </si>
  <si>
    <t>00:00:27</t>
  </si>
  <si>
    <t>102</t>
  </si>
  <si>
    <t xml:space="preserve">  0:13:51</t>
  </si>
  <si>
    <t>Date: 4.5.2022</t>
  </si>
  <si>
    <t>TESTPART</t>
  </si>
  <si>
    <t>Directory:</t>
  </si>
  <si>
    <t>Part Notes:</t>
  </si>
  <si>
    <t>user defined part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</si>
</sst>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[h]:mm:ss;@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5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1"/>
      <color theme="1" tint="-0.34998626667073579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2F2F2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2" borderId="13" applyNumberFormat="0" applyAlignment="0" applyProtection="0"/>
    <xf numFmtId="0" fontId="3" fillId="3" borderId="14" applyNumberFormat="0" applyAlignment="0" applyProtection="0"/>
  </cellStyleXfs>
  <cellXfs count="109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2" borderId="13" xfId="1" applyFont="1" applyAlignment="1">
      <alignment horizontal="left" vertical="top"/>
    </xf>
    <xf numFmtId="0" fontId="3" fillId="3" borderId="14" xfId="2" applyAlignment="1">
      <alignment horizontal="left" vertical="top"/>
    </xf>
    <xf numFmtId="14" fontId="3" fillId="3" borderId="14" xfId="2" applyNumberFormat="1" applyAlignment="1">
      <alignment horizontal="left" vertical="top"/>
    </xf>
    <xf numFmtId="164" fontId="3" fillId="3" borderId="14" xfId="2" applyNumberFormat="1" applyAlignment="1">
      <alignment horizontal="left" vertical="top"/>
    </xf>
    <xf numFmtId="0" fontId="10" fillId="0" borderId="0" xfId="0" applyFont="1" applyAlignment="1">
      <alignment horizontal="left" vertical="top"/>
    </xf>
    <xf numFmtId="0" fontId="8" fillId="2" borderId="13" xfId="1" applyFont="1" applyAlignment="1">
      <alignment horizontal="left" vertical="top"/>
    </xf>
    <xf numFmtId="0" fontId="8" fillId="3" borderId="14" xfId="2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8" fillId="0" borderId="0" xfId="0" applyFont="1"/>
    <xf numFmtId="0" fontId="4" fillId="0" borderId="0" xfId="0" applyFont="1" applyAlignment="1">
      <alignment horizontal="center" vertical="center"/>
    </xf>
    <xf numFmtId="0" fontId="1" fillId="0" borderId="27" xfId="0" applyFont="1" applyBorder="1" applyAlignment="1">
      <alignment horizontal="right" vertical="top"/>
    </xf>
    <xf numFmtId="0" fontId="0" fillId="0" borderId="27" xfId="0" applyFont="1" applyBorder="1" applyAlignment="1">
      <alignment horizontal="left" vertical="center" indent="1"/>
    </xf>
    <xf numFmtId="0" fontId="0" fillId="0" borderId="27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 wrapText="1" shrinkToFit="1"/>
    </xf>
    <xf numFmtId="0" fontId="0" fillId="0" borderId="19" xfId="0" applyFont="1" applyBorder="1" applyAlignment="1">
      <alignment horizontal="left" vertical="center" wrapText="1" shrinkToFit="1"/>
    </xf>
    <xf numFmtId="0" fontId="0" fillId="0" borderId="20" xfId="0" applyFont="1" applyBorder="1" applyAlignment="1">
      <alignment horizontal="left" vertical="center" wrapText="1" shrinkToFi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165" fontId="0" fillId="0" borderId="5" xfId="0" applyNumberFormat="1" applyFont="1" applyBorder="1" applyAlignment="1">
      <alignment horizontal="center" vertical="center"/>
    </xf>
    <xf numFmtId="165" fontId="0" fillId="0" borderId="6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top"/>
    </xf>
    <xf numFmtId="0" fontId="9" fillId="0" borderId="19" xfId="0" applyFont="1" applyBorder="1" applyAlignment="1">
      <alignment horizontal="center" vertical="top"/>
    </xf>
    <xf numFmtId="0" fontId="9" fillId="0" borderId="20" xfId="0" applyFont="1" applyBorder="1" applyAlignment="1">
      <alignment horizontal="center" vertical="top"/>
    </xf>
    <xf numFmtId="0" fontId="0" fillId="0" borderId="23" xfId="0" applyFont="1" applyBorder="1" applyAlignment="1">
      <alignment horizontal="left" vertical="center" indent="1"/>
    </xf>
    <xf numFmtId="0" fontId="0" fillId="0" borderId="16" xfId="0" applyFont="1" applyBorder="1" applyAlignment="1">
      <alignment horizontal="left" vertical="center" indent="1"/>
    </xf>
    <xf numFmtId="0" fontId="0" fillId="0" borderId="16" xfId="0" applyFont="1" applyBorder="1" applyAlignment="1">
      <alignment horizontal="right" vertical="center" indent="1"/>
    </xf>
    <xf numFmtId="0" fontId="0" fillId="0" borderId="32" xfId="0" applyFont="1" applyBorder="1" applyAlignment="1">
      <alignment horizontal="right" vertical="center" inden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1" xfId="0" applyFont="1" applyBorder="1" applyAlignment="1">
      <alignment horizontal="right" vertical="top"/>
    </xf>
    <xf numFmtId="0" fontId="1" fillId="0" borderId="11" xfId="0" applyFont="1" applyBorder="1" applyAlignment="1">
      <alignment horizontal="right" vertical="top"/>
    </xf>
    <xf numFmtId="0" fontId="1" fillId="0" borderId="22" xfId="0" applyFont="1" applyBorder="1" applyAlignment="1">
      <alignment horizontal="right" vertical="top"/>
    </xf>
    <xf numFmtId="0" fontId="0" fillId="0" borderId="10" xfId="0" applyFont="1" applyBorder="1" applyAlignment="1">
      <alignment horizontal="left" vertical="center" wrapText="1" indent="1"/>
    </xf>
    <xf numFmtId="0" fontId="0" fillId="0" borderId="11" xfId="0" applyFont="1" applyBorder="1" applyAlignment="1">
      <alignment horizontal="left" vertical="center" wrapText="1" indent="1"/>
    </xf>
    <xf numFmtId="0" fontId="0" fillId="0" borderId="12" xfId="0" applyFont="1" applyBorder="1" applyAlignment="1">
      <alignment horizontal="left" vertical="center" wrapText="1" indent="1"/>
    </xf>
    <xf numFmtId="0" fontId="1" fillId="0" borderId="15" xfId="0" applyFont="1" applyBorder="1" applyAlignment="1">
      <alignment horizontal="right" vertical="top"/>
    </xf>
    <xf numFmtId="0" fontId="1" fillId="0" borderId="16" xfId="0" applyFont="1" applyBorder="1" applyAlignment="1">
      <alignment horizontal="right" vertical="top"/>
    </xf>
    <xf numFmtId="0" fontId="1" fillId="0" borderId="17" xfId="0" applyFont="1" applyBorder="1" applyAlignment="1">
      <alignment horizontal="right" vertical="top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2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</cellXfs>
  <cellStyles count="3">
    <cellStyle name="Check Cell" xfId="1" builtinId="23"/>
    <cellStyle name="Normal" xfId="0" builtinId="0"/>
    <cellStyle name="Output" xfId="2" builtinId="21"/>
  </cellStyles>
  <dxfs count="10">
    <dxf>
      <font>
        <b/>
        <i val="0"/>
        <color indexed="10"/>
      </font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142865</xdr:colOff>
      <xdr:row>26</xdr:row>
      <xdr:rowOff>23805</xdr:rowOff>
    </xdr:from>
    <xdr:to>
      <xdr:col>33</xdr:col>
      <xdr:colOff>11</xdr:colOff>
      <xdr:row>36</xdr:row>
      <xdr:rowOff>142881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A52597C-EF3B-A3F2-8DF5-21B7A9515A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8315" y="5457818"/>
          <a:ext cx="2857521" cy="1785951"/>
        </a:xfrm>
        <a:prstGeom prst="rect">
          <a:avLst/>
        </a:prstGeom>
      </xdr:spPr>
    </xdr:pic>
    <xdr:clientData/>
  </xdr:twoCellAnchor>
  <xdr:twoCellAnchor editAs="oneCell">
    <xdr:from>
      <xdr:col>5</xdr:col>
      <xdr:colOff>70644</xdr:colOff>
      <xdr:row>0</xdr:row>
      <xdr:rowOff>25400</xdr:rowOff>
    </xdr:from>
    <xdr:to>
      <xdr:col>8</xdr:col>
      <xdr:colOff>91282</xdr:colOff>
      <xdr:row>2</xdr:row>
      <xdr:rowOff>141288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E697E25-F367-0128-AB9B-CAC50B6DCD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65969" y="25400"/>
          <a:ext cx="449263" cy="449263"/>
        </a:xfrm>
        <a:prstGeom prst="rect">
          <a:avLst/>
        </a:prstGeom>
      </xdr:spPr>
    </xdr:pic>
    <xdr:clientData/>
  </xdr:twoCellAnchor>
  <xdr:twoCellAnchor editAs="oneCell">
    <xdr:from>
      <xdr:col>32</xdr:col>
      <xdr:colOff>59220</xdr:colOff>
      <xdr:row>0</xdr:row>
      <xdr:rowOff>3315</xdr:rowOff>
    </xdr:from>
    <xdr:to>
      <xdr:col>45</xdr:col>
      <xdr:colOff>17359</xdr:colOff>
      <xdr:row>2</xdr:row>
      <xdr:rowOff>105305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5DDF14D-83B8-2945-F40E-9FD39BF13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2170" y="3315"/>
          <a:ext cx="1815514" cy="4353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66675</xdr:colOff>
      <xdr:row>0</xdr:row>
      <xdr:rowOff>90488</xdr:rowOff>
    </xdr:from>
    <xdr:to>
      <xdr:col>45</xdr:col>
      <xdr:colOff>90488</xdr:colOff>
      <xdr:row>2</xdr:row>
      <xdr:rowOff>77406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ED3D697-F971-BD49-4FB7-522AF7AB0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0" y="90488"/>
          <a:ext cx="1738313" cy="334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3B0C1-0E4C-434A-8658-CE88BF094D7A}">
  <sheetPr codeName="List3">
    <tabColor rgb="FFF7EFFF"/>
  </sheetPr>
  <dimension ref="A1:EP43"/>
  <sheetViews>
    <sheetView showGridLines="0" view="pageLayout" zoomScaleNormal="100" workbookViewId="0">
      <selection activeCell="O1" sqref="O1:AT3"/>
    </sheetView>
  </sheetViews>
  <sheetFormatPr defaultColWidth="2" defaultRowHeight="13.15" x14ac:dyDescent="0.4"/>
  <cols>
    <col min="1" max="1" width="1.73046875" style="15" customWidth="1"/>
    <col min="2" max="46" width="2" style="15" customWidth="1"/>
    <col min="47" max="47" width="2" style="4" customWidth="1"/>
    <col min="48" max="145" width="2" style="4"/>
    <col min="146" max="146" width="2" style="4" customWidth="1"/>
    <col min="147" max="16384" width="2" style="4"/>
  </cols>
  <sheetData>
    <row r="1" spans="1:146" ht="13.25" customHeight="1" x14ac:dyDescent="0.45">
      <c r="A1" s="73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5"/>
      <c r="O1" s="79" t="s">
        <v>39</v>
      </c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1"/>
      <c r="EP1"/>
    </row>
    <row r="2" spans="1:146" ht="13.25" customHeight="1" x14ac:dyDescent="0.45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8"/>
      <c r="O2" s="82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4"/>
      <c r="EP2"/>
    </row>
    <row r="3" spans="1:146" ht="13.25" customHeight="1" x14ac:dyDescent="0.4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8"/>
      <c r="O3" s="82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4"/>
      <c r="EP3"/>
    </row>
    <row r="4" spans="1:146" ht="14.35" customHeight="1" x14ac:dyDescent="0.45">
      <c r="A4" s="64" t="s">
        <v>36</v>
      </c>
      <c r="B4" s="65"/>
      <c r="C4" s="65"/>
      <c r="D4" s="65"/>
      <c r="E4" s="65"/>
      <c r="F4" s="65"/>
      <c r="G4" s="65"/>
      <c r="H4" s="65"/>
      <c r="I4" s="65"/>
      <c r="J4" s="66"/>
      <c r="K4" s="85" t="s">
        <v>75</v>
      </c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7"/>
      <c r="EP4"/>
    </row>
    <row r="5" spans="1:146" ht="42.85" customHeight="1" x14ac:dyDescent="0.45">
      <c r="A5" s="64" t="s">
        <v>76</v>
      </c>
      <c r="B5" s="65"/>
      <c r="C5" s="65"/>
      <c r="D5" s="65"/>
      <c r="E5" s="65"/>
      <c r="F5" s="65"/>
      <c r="G5" s="65"/>
      <c r="H5" s="65"/>
      <c r="I5" s="65"/>
      <c r="J5" s="66"/>
      <c r="K5" s="67" t="s">
        <v>50</v>
      </c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9"/>
      <c r="EP5"/>
    </row>
    <row r="6" spans="1:146" ht="14.35" customHeight="1" x14ac:dyDescent="0.45">
      <c r="A6" s="64" t="s">
        <v>77</v>
      </c>
      <c r="B6" s="65"/>
      <c r="C6" s="65"/>
      <c r="D6" s="65"/>
      <c r="E6" s="65"/>
      <c r="F6" s="65"/>
      <c r="G6" s="65"/>
      <c r="H6" s="65"/>
      <c r="I6" s="65"/>
      <c r="J6" s="66"/>
      <c r="K6" s="67" t="s">
        <v>78</v>
      </c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9"/>
      <c r="EP6"/>
    </row>
    <row r="7" spans="1:146" ht="14.35" customHeight="1" thickBot="1" x14ac:dyDescent="0.45">
      <c r="A7" s="70" t="s">
        <v>38</v>
      </c>
      <c r="B7" s="71"/>
      <c r="C7" s="71"/>
      <c r="D7" s="71"/>
      <c r="E7" s="71"/>
      <c r="F7" s="71"/>
      <c r="G7" s="71"/>
      <c r="H7" s="71"/>
      <c r="I7" s="71"/>
      <c r="J7" s="72"/>
      <c r="K7" s="41" t="s">
        <v>51</v>
      </c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3" t="s">
        <v>74</v>
      </c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4"/>
    </row>
    <row r="8" spans="1:146" ht="13.5" customHeight="1" thickTop="1" x14ac:dyDescent="0.45">
      <c r="A8" s="45" t="s">
        <v>32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7"/>
      <c r="EP8"/>
    </row>
    <row r="9" spans="1:146" ht="13.25" customHeight="1" x14ac:dyDescent="0.45">
      <c r="A9" s="48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50"/>
      <c r="EP9"/>
    </row>
    <row r="10" spans="1:146" ht="26.2" customHeight="1" x14ac:dyDescent="0.45">
      <c r="A10" s="51" t="s">
        <v>14</v>
      </c>
      <c r="B10" s="52"/>
      <c r="C10" s="52"/>
      <c r="D10" s="52"/>
      <c r="E10" s="55" t="s">
        <v>8</v>
      </c>
      <c r="F10" s="56"/>
      <c r="G10" s="56"/>
      <c r="H10" s="56"/>
      <c r="I10" s="56"/>
      <c r="J10" s="56"/>
      <c r="K10" s="56"/>
      <c r="L10" s="56"/>
      <c r="M10" s="56"/>
      <c r="N10" s="56"/>
      <c r="O10" s="57"/>
      <c r="P10" s="61" t="s">
        <v>34</v>
      </c>
      <c r="Q10" s="62"/>
      <c r="R10" s="63"/>
      <c r="S10" s="61" t="s">
        <v>33</v>
      </c>
      <c r="T10" s="62"/>
      <c r="U10" s="63"/>
      <c r="V10" s="55" t="s">
        <v>16</v>
      </c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7"/>
      <c r="AP10" s="36" t="s">
        <v>15</v>
      </c>
      <c r="AQ10" s="36"/>
      <c r="AR10" s="36"/>
      <c r="AS10" s="36"/>
      <c r="AT10" s="37"/>
      <c r="EP10"/>
    </row>
    <row r="11" spans="1:146" ht="13.25" customHeight="1" x14ac:dyDescent="0.45">
      <c r="A11" s="53"/>
      <c r="B11" s="54"/>
      <c r="C11" s="54"/>
      <c r="D11" s="54"/>
      <c r="E11" s="58"/>
      <c r="F11" s="59"/>
      <c r="G11" s="59"/>
      <c r="H11" s="59"/>
      <c r="I11" s="59"/>
      <c r="J11" s="59"/>
      <c r="K11" s="59"/>
      <c r="L11" s="59"/>
      <c r="M11" s="59"/>
      <c r="N11" s="59"/>
      <c r="O11" s="60"/>
      <c r="P11" s="38" t="s">
        <v>37</v>
      </c>
      <c r="Q11" s="39"/>
      <c r="R11" s="40"/>
      <c r="S11" s="38" t="s">
        <v>37</v>
      </c>
      <c r="T11" s="39"/>
      <c r="U11" s="40"/>
      <c r="V11" s="58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60"/>
      <c r="AP11" s="36"/>
      <c r="AQ11" s="36"/>
      <c r="AR11" s="36"/>
      <c r="AS11" s="36"/>
      <c r="AT11" s="37"/>
      <c r="EP11"/>
    </row>
    <row r="12" spans="1:146" ht="14.35" customHeight="1" x14ac:dyDescent="0.45">
      <c r="A12" s="24" t="s">
        <v>52</v>
      </c>
      <c r="B12" s="25"/>
      <c r="C12" s="25"/>
      <c r="D12" s="26"/>
      <c r="E12" s="27" t="s">
        <v>53</v>
      </c>
      <c r="F12" s="28"/>
      <c r="G12" s="28"/>
      <c r="H12" s="28"/>
      <c r="I12" s="28"/>
      <c r="J12" s="28"/>
      <c r="K12" s="28"/>
      <c r="L12" s="28"/>
      <c r="M12" s="28"/>
      <c r="N12" s="28"/>
      <c r="O12" s="29"/>
      <c r="P12" s="30" t="s">
        <v>7</v>
      </c>
      <c r="Q12" s="25"/>
      <c r="R12" s="26"/>
      <c r="S12" s="30" t="s">
        <v>7</v>
      </c>
      <c r="T12" s="25"/>
      <c r="U12" s="26"/>
      <c r="V12" s="31" t="s">
        <v>6</v>
      </c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3"/>
      <c r="AP12" s="34" t="s">
        <v>54</v>
      </c>
      <c r="AQ12" s="34"/>
      <c r="AR12" s="34"/>
      <c r="AS12" s="34"/>
      <c r="AT12" s="35"/>
      <c r="EP12"/>
    </row>
    <row r="13" spans="1:146" ht="14.35" customHeight="1" x14ac:dyDescent="0.45">
      <c r="A13" s="24" t="s">
        <v>61</v>
      </c>
      <c r="B13" s="25"/>
      <c r="C13" s="25"/>
      <c r="D13" s="26"/>
      <c r="E13" s="27" t="s">
        <v>62</v>
      </c>
      <c r="F13" s="28"/>
      <c r="G13" s="28"/>
      <c r="H13" s="28"/>
      <c r="I13" s="28"/>
      <c r="J13" s="28"/>
      <c r="K13" s="28"/>
      <c r="L13" s="28"/>
      <c r="M13" s="28"/>
      <c r="N13" s="28"/>
      <c r="O13" s="29"/>
      <c r="P13" s="30" t="s">
        <v>29</v>
      </c>
      <c r="Q13" s="25"/>
      <c r="R13" s="26"/>
      <c r="S13" s="30" t="s">
        <v>29</v>
      </c>
      <c r="T13" s="25"/>
      <c r="U13" s="26"/>
      <c r="V13" s="31" t="s">
        <v>6</v>
      </c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3"/>
      <c r="AP13" s="34" t="s">
        <v>63</v>
      </c>
      <c r="AQ13" s="34"/>
      <c r="AR13" s="34"/>
      <c r="AS13" s="34"/>
      <c r="AT13" s="35"/>
      <c r="EP13"/>
    </row>
    <row r="14" spans="1:146" ht="14.35" customHeight="1" x14ac:dyDescent="0.45">
      <c r="A14" s="24" t="s">
        <v>64</v>
      </c>
      <c r="B14" s="25"/>
      <c r="C14" s="25"/>
      <c r="D14" s="26"/>
      <c r="E14" s="27" t="s">
        <v>65</v>
      </c>
      <c r="F14" s="28"/>
      <c r="G14" s="28"/>
      <c r="H14" s="28"/>
      <c r="I14" s="28"/>
      <c r="J14" s="28"/>
      <c r="K14" s="28"/>
      <c r="L14" s="28"/>
      <c r="M14" s="28"/>
      <c r="N14" s="28"/>
      <c r="O14" s="29"/>
      <c r="P14" s="30" t="s">
        <v>35</v>
      </c>
      <c r="Q14" s="25"/>
      <c r="R14" s="26"/>
      <c r="S14" s="30" t="s">
        <v>35</v>
      </c>
      <c r="T14" s="25"/>
      <c r="U14" s="26"/>
      <c r="V14" s="31" t="s">
        <v>6</v>
      </c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3"/>
      <c r="AP14" s="34" t="s">
        <v>66</v>
      </c>
      <c r="AQ14" s="34"/>
      <c r="AR14" s="34"/>
      <c r="AS14" s="34"/>
      <c r="AT14" s="35"/>
      <c r="EP14"/>
    </row>
    <row r="15" spans="1:146" ht="14.35" customHeight="1" x14ac:dyDescent="0.45">
      <c r="A15" s="24" t="s">
        <v>67</v>
      </c>
      <c r="B15" s="25"/>
      <c r="C15" s="25"/>
      <c r="D15" s="26"/>
      <c r="E15" s="27" t="s">
        <v>68</v>
      </c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30" t="s">
        <v>49</v>
      </c>
      <c r="Q15" s="25"/>
      <c r="R15" s="26"/>
      <c r="S15" s="30" t="s">
        <v>49</v>
      </c>
      <c r="T15" s="25"/>
      <c r="U15" s="26"/>
      <c r="V15" s="31" t="s">
        <v>6</v>
      </c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3"/>
      <c r="AP15" s="34" t="s">
        <v>66</v>
      </c>
      <c r="AQ15" s="34"/>
      <c r="AR15" s="34"/>
      <c r="AS15" s="34"/>
      <c r="AT15" s="35"/>
      <c r="EP15"/>
    </row>
    <row r="16" spans="1:146" ht="28.5" customHeight="1" x14ac:dyDescent="0.45">
      <c r="A16" s="24" t="s">
        <v>55</v>
      </c>
      <c r="B16" s="25"/>
      <c r="C16" s="25"/>
      <c r="D16" s="26"/>
      <c r="E16" s="27" t="s">
        <v>56</v>
      </c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30" t="s">
        <v>57</v>
      </c>
      <c r="Q16" s="25"/>
      <c r="R16" s="26"/>
      <c r="S16" s="30" t="s">
        <v>57</v>
      </c>
      <c r="T16" s="25"/>
      <c r="U16" s="26"/>
      <c r="V16" s="31" t="s">
        <v>6</v>
      </c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3"/>
      <c r="AP16" s="34" t="s">
        <v>58</v>
      </c>
      <c r="AQ16" s="34"/>
      <c r="AR16" s="34"/>
      <c r="AS16" s="34"/>
      <c r="AT16" s="35"/>
      <c r="EP16"/>
    </row>
    <row r="17" spans="1:146" ht="14.35" customHeight="1" x14ac:dyDescent="0.45">
      <c r="A17" s="24" t="s">
        <v>55</v>
      </c>
      <c r="B17" s="25"/>
      <c r="C17" s="25"/>
      <c r="D17" s="26"/>
      <c r="E17" s="27" t="s">
        <v>59</v>
      </c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30" t="s">
        <v>60</v>
      </c>
      <c r="Q17" s="25"/>
      <c r="R17" s="26"/>
      <c r="S17" s="30" t="s">
        <v>60</v>
      </c>
      <c r="T17" s="25"/>
      <c r="U17" s="26"/>
      <c r="V17" s="31" t="s">
        <v>6</v>
      </c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3"/>
      <c r="AP17" s="34" t="s">
        <v>58</v>
      </c>
      <c r="AQ17" s="34"/>
      <c r="AR17" s="34"/>
      <c r="AS17" s="34"/>
      <c r="AT17" s="35"/>
      <c r="EP17"/>
    </row>
    <row r="18" spans="1:146" ht="28.5" customHeight="1" x14ac:dyDescent="0.45">
      <c r="A18" s="24" t="s">
        <v>69</v>
      </c>
      <c r="B18" s="25"/>
      <c r="C18" s="25"/>
      <c r="D18" s="26"/>
      <c r="E18" s="27" t="s">
        <v>56</v>
      </c>
      <c r="F18" s="28"/>
      <c r="G18" s="28"/>
      <c r="H18" s="28"/>
      <c r="I18" s="28"/>
      <c r="J18" s="28"/>
      <c r="K18" s="28"/>
      <c r="L18" s="28"/>
      <c r="M18" s="28"/>
      <c r="N18" s="28"/>
      <c r="O18" s="29"/>
      <c r="P18" s="30" t="s">
        <v>70</v>
      </c>
      <c r="Q18" s="25"/>
      <c r="R18" s="26"/>
      <c r="S18" s="30" t="s">
        <v>70</v>
      </c>
      <c r="T18" s="25"/>
      <c r="U18" s="26"/>
      <c r="V18" s="31" t="s">
        <v>6</v>
      </c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3"/>
      <c r="AP18" s="34" t="s">
        <v>71</v>
      </c>
      <c r="AQ18" s="34"/>
      <c r="AR18" s="34"/>
      <c r="AS18" s="34"/>
      <c r="AT18" s="35"/>
      <c r="EP18"/>
    </row>
    <row r="19" spans="1:146" ht="14.35" customHeight="1" x14ac:dyDescent="0.45">
      <c r="A19" s="24" t="s">
        <v>69</v>
      </c>
      <c r="B19" s="25"/>
      <c r="C19" s="25"/>
      <c r="D19" s="26"/>
      <c r="E19" s="27" t="s">
        <v>59</v>
      </c>
      <c r="F19" s="28"/>
      <c r="G19" s="28"/>
      <c r="H19" s="28"/>
      <c r="I19" s="28"/>
      <c r="J19" s="28"/>
      <c r="K19" s="28"/>
      <c r="L19" s="28"/>
      <c r="M19" s="28"/>
      <c r="N19" s="28"/>
      <c r="O19" s="29"/>
      <c r="P19" s="30" t="s">
        <v>72</v>
      </c>
      <c r="Q19" s="25"/>
      <c r="R19" s="26"/>
      <c r="S19" s="30" t="s">
        <v>72</v>
      </c>
      <c r="T19" s="25"/>
      <c r="U19" s="26"/>
      <c r="V19" s="31" t="s">
        <v>6</v>
      </c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3"/>
      <c r="AP19" s="34" t="s">
        <v>71</v>
      </c>
      <c r="AQ19" s="34"/>
      <c r="AR19" s="34"/>
      <c r="AS19" s="34"/>
      <c r="AT19" s="35"/>
      <c r="EP19"/>
    </row>
    <row r="20" spans="1:146" ht="16.25" customHeight="1" thickBot="1" x14ac:dyDescent="0.5">
      <c r="A20" s="19" t="s">
        <v>40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1" t="s">
        <v>73</v>
      </c>
      <c r="AQ20" s="21"/>
      <c r="AR20" s="21"/>
      <c r="AS20" s="21"/>
      <c r="AT20" s="22"/>
      <c r="EP20"/>
    </row>
    <row r="21" spans="1:146" ht="13.25" customHeight="1" x14ac:dyDescent="0.4"/>
    <row r="22" spans="1:146" ht="13.25" customHeight="1" x14ac:dyDescent="0.4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</row>
    <row r="23" spans="1:146" ht="13.25" customHeight="1" x14ac:dyDescent="0.4"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</row>
    <row r="24" spans="1:146" ht="13.25" customHeight="1" x14ac:dyDescent="0.4"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</row>
    <row r="25" spans="1:146" ht="13.25" customHeight="1" x14ac:dyDescent="0.4"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</row>
    <row r="26" spans="1:146" ht="13.25" customHeight="1" x14ac:dyDescent="0.4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</row>
    <row r="27" spans="1:146" ht="13.25" customHeight="1" x14ac:dyDescent="0.4"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</row>
    <row r="28" spans="1:146" ht="13.25" customHeight="1" x14ac:dyDescent="0.4"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</row>
    <row r="29" spans="1:146" ht="13.25" customHeight="1" x14ac:dyDescent="0.4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</row>
    <row r="30" spans="1:146" ht="13.25" customHeight="1" x14ac:dyDescent="0.4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</row>
    <row r="31" spans="1:146" ht="13.25" customHeight="1" x14ac:dyDescent="0.4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</row>
    <row r="32" spans="1:146" ht="13.25" customHeight="1" x14ac:dyDescent="0.4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</row>
    <row r="33" spans="2:45" ht="13.25" customHeight="1" x14ac:dyDescent="0.4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</row>
    <row r="34" spans="2:45" ht="13.25" customHeight="1" x14ac:dyDescent="0.4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</row>
    <row r="35" spans="2:45" ht="13.25" customHeight="1" x14ac:dyDescent="0.4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</row>
    <row r="36" spans="2:45" ht="13.25" customHeight="1" x14ac:dyDescent="0.4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</row>
    <row r="37" spans="2:45" ht="13.25" customHeight="1" x14ac:dyDescent="0.4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</row>
    <row r="38" spans="2:45" ht="13.25" customHeight="1" x14ac:dyDescent="0.4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</row>
    <row r="39" spans="2:45" ht="13.25" customHeight="1" x14ac:dyDescent="0.4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</row>
    <row r="40" spans="2:45" ht="13.25" customHeight="1" x14ac:dyDescent="0.4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</row>
    <row r="41" spans="2:45" ht="13.25" customHeight="1" x14ac:dyDescent="0.4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</row>
    <row r="42" spans="2:45" ht="13.25" customHeight="1" x14ac:dyDescent="0.4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</row>
    <row r="43" spans="2:45" ht="13.25" customHeight="1" x14ac:dyDescent="0.4"/>
  </sheetData>
  <mergeCells count="71">
    <mergeCell ref="A6:J6"/>
    <mergeCell ref="K6:AT6"/>
    <mergeCell ref="A7:J7"/>
    <mergeCell ref="A1:N3"/>
    <mergeCell ref="O1:AT3"/>
    <mergeCell ref="A4:J4"/>
    <mergeCell ref="K4:AT4"/>
    <mergeCell ref="A5:J5"/>
    <mergeCell ref="K5:AT5"/>
    <mergeCell ref="AP14:AT14"/>
    <mergeCell ref="P12:R12"/>
    <mergeCell ref="S12:U12"/>
    <mergeCell ref="P13:R13"/>
    <mergeCell ref="S13:U13"/>
    <mergeCell ref="K7:AD7"/>
    <mergeCell ref="AE7:AT7"/>
    <mergeCell ref="A8:AT9"/>
    <mergeCell ref="A10:D11"/>
    <mergeCell ref="E10:O11"/>
    <mergeCell ref="P10:R10"/>
    <mergeCell ref="S10:U10"/>
    <mergeCell ref="V10:AO11"/>
    <mergeCell ref="AP10:AT11"/>
    <mergeCell ref="P11:R11"/>
    <mergeCell ref="S11:U11"/>
    <mergeCell ref="A12:D12"/>
    <mergeCell ref="E12:O12"/>
    <mergeCell ref="V12:AO12"/>
    <mergeCell ref="AP12:AT12"/>
    <mergeCell ref="AP16:AT16"/>
    <mergeCell ref="A13:D13"/>
    <mergeCell ref="E13:O13"/>
    <mergeCell ref="V13:AO13"/>
    <mergeCell ref="AP13:AT13"/>
    <mergeCell ref="A15:D15"/>
    <mergeCell ref="E15:O15"/>
    <mergeCell ref="P15:R15"/>
    <mergeCell ref="S15:U15"/>
    <mergeCell ref="V15:AO15"/>
    <mergeCell ref="AP15:AT15"/>
    <mergeCell ref="A14:D14"/>
    <mergeCell ref="E14:O14"/>
    <mergeCell ref="P14:R14"/>
    <mergeCell ref="S14:U14"/>
    <mergeCell ref="V14:AO14"/>
    <mergeCell ref="A16:D16"/>
    <mergeCell ref="E16:O16"/>
    <mergeCell ref="P16:R16"/>
    <mergeCell ref="S16:U16"/>
    <mergeCell ref="V16:AO16"/>
    <mergeCell ref="AP18:AT18"/>
    <mergeCell ref="A17:D17"/>
    <mergeCell ref="E17:O17"/>
    <mergeCell ref="P17:R17"/>
    <mergeCell ref="S17:U17"/>
    <mergeCell ref="V17:AO17"/>
    <mergeCell ref="AP17:AT17"/>
    <mergeCell ref="A18:D18"/>
    <mergeCell ref="E18:O18"/>
    <mergeCell ref="P18:R18"/>
    <mergeCell ref="S18:U18"/>
    <mergeCell ref="V18:AO18"/>
    <mergeCell ref="A20:AO20"/>
    <mergeCell ref="AP20:AT20"/>
    <mergeCell ref="B22:AS42"/>
    <mergeCell ref="A19:D19"/>
    <mergeCell ref="E19:O19"/>
    <mergeCell ref="P19:R19"/>
    <mergeCell ref="S19:U19"/>
    <mergeCell ref="V19:AO19"/>
    <mergeCell ref="AP19:AT19"/>
  </mergeCells>
  <conditionalFormatting sqref="A12 E12 P12 S12 V12 AP12:AT12">
    <cfRule type="expression" dxfId="9" priority="16" stopIfTrue="1">
      <formula>MOD(ROW(),2)=1</formula>
    </cfRule>
  </conditionalFormatting>
  <conditionalFormatting sqref="A13 E13 P13 S13 V13 AP13:AT13">
    <cfRule type="expression" dxfId="8" priority="14" stopIfTrue="1">
      <formula>MOD(ROW(),2)=1</formula>
    </cfRule>
  </conditionalFormatting>
  <conditionalFormatting sqref="A14 E14 P14 S14 V14 AP14:AT14">
    <cfRule type="expression" dxfId="7" priority="12" stopIfTrue="1">
      <formula>MOD(ROW(),2)=1</formula>
    </cfRule>
  </conditionalFormatting>
  <conditionalFormatting sqref="A15 E15 P15 S15 V15 AP15:AT15">
    <cfRule type="expression" dxfId="6" priority="10" stopIfTrue="1">
      <formula>MOD(ROW(),2)=1</formula>
    </cfRule>
  </conditionalFormatting>
  <conditionalFormatting sqref="A16 E16 P16 S16 V16 AP16:AT16">
    <cfRule type="expression" dxfId="5" priority="8" stopIfTrue="1">
      <formula>MOD(ROW(),2)=1</formula>
    </cfRule>
  </conditionalFormatting>
  <conditionalFormatting sqref="A17 E17 P17 S17 V17 AP17:AT17">
    <cfRule type="expression" dxfId="4" priority="6" stopIfTrue="1">
      <formula>MOD(ROW(),2)=1</formula>
    </cfRule>
  </conditionalFormatting>
  <conditionalFormatting sqref="A18 E18 P18 S18 V18 AP18:AT18">
    <cfRule type="expression" dxfId="3" priority="4" stopIfTrue="1">
      <formula>MOD(ROW(),2)=1</formula>
    </cfRule>
  </conditionalFormatting>
  <conditionalFormatting sqref="A19 E19 P19 S19 V19 AP19:AT19">
    <cfRule type="expression" dxfId="2" priority="2" stopIfTrue="1">
      <formula>MOD(ROW(),2)=1</formula>
    </cfRule>
  </conditionalFormatting>
  <pageMargins left="0.47244094488188981" right="0.47244094488188981" top="0.78740157480314965" bottom="0.78740157480314965" header="0.39370078740157483" footer="0.39370078740157483"/>
  <pageSetup paperSize="9" orientation="portrait" r:id="rId1"/>
  <headerFooter>
    <oddHeader>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tabColor rgb="FFC00000"/>
  </sheetPr>
  <dimension ref="A1:AT37"/>
  <sheetViews>
    <sheetView tabSelected="1" zoomScaleNormal="100" workbookViewId="0">
      <selection activeCell="BH11" sqref="BH11"/>
    </sheetView>
  </sheetViews>
  <sheetFormatPr defaultColWidth="2" defaultRowHeight="13.15" x14ac:dyDescent="0.4"/>
  <cols>
    <col min="1" max="1" width="1.73046875" style="5" customWidth="1"/>
    <col min="2" max="46" width="2" style="5" customWidth="1"/>
    <col min="47" max="47" width="2" style="4" customWidth="1"/>
    <col min="48" max="16384" width="2" style="4"/>
  </cols>
  <sheetData>
    <row r="1" spans="1:46" ht="14.25" customHeight="1" x14ac:dyDescent="0.4">
      <c r="A1" s="88" t="str">
        <f>"&lt;img&gt;"&amp;sc_CompanyLogo</f>
        <v>&lt;img&gt;C:\Users\stani\OneDrive\Documents\_Pracovni_\_TechWorks_CZ_\__ostatni\logo\logo_200x200.png</v>
      </c>
      <c r="B1" s="89"/>
      <c r="C1" s="89"/>
      <c r="D1" s="89"/>
      <c r="E1" s="89"/>
      <c r="F1" s="89"/>
      <c r="G1" s="89"/>
      <c r="H1" s="89"/>
      <c r="I1" s="89"/>
      <c r="J1" s="90"/>
      <c r="K1" s="103" t="str">
        <f>" " &amp; sc_CAMPartSetupHeader</f>
        <v xml:space="preserve"> CAM-Part Setup</v>
      </c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8"/>
    </row>
    <row r="2" spans="1:46" ht="13.15" customHeight="1" x14ac:dyDescent="0.4">
      <c r="A2" s="91"/>
      <c r="B2" s="92"/>
      <c r="C2" s="92"/>
      <c r="D2" s="92"/>
      <c r="E2" s="92"/>
      <c r="F2" s="92"/>
      <c r="G2" s="92"/>
      <c r="H2" s="92"/>
      <c r="I2" s="92"/>
      <c r="J2" s="93"/>
      <c r="K2" s="105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100"/>
    </row>
    <row r="3" spans="1:46" ht="13.15" customHeight="1" x14ac:dyDescent="0.4">
      <c r="A3" s="94"/>
      <c r="B3" s="95"/>
      <c r="C3" s="95"/>
      <c r="D3" s="95"/>
      <c r="E3" s="95"/>
      <c r="F3" s="95"/>
      <c r="G3" s="95"/>
      <c r="H3" s="95"/>
      <c r="I3" s="95"/>
      <c r="J3" s="96"/>
      <c r="K3" s="107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2"/>
    </row>
    <row r="4" spans="1:46" ht="14.35" customHeight="1" x14ac:dyDescent="0.4">
      <c r="A4" s="64" t="str">
        <f>sc_PartName_Label &amp; ":"</f>
        <v>CAM part name:</v>
      </c>
      <c r="B4" s="65"/>
      <c r="C4" s="65"/>
      <c r="D4" s="65"/>
      <c r="E4" s="65"/>
      <c r="F4" s="65"/>
      <c r="G4" s="65"/>
      <c r="H4" s="65"/>
      <c r="I4" s="65"/>
      <c r="J4" s="66"/>
      <c r="K4" s="85" t="str" cm="1">
        <f t="array" ref="K4">sc_PartName</f>
        <v>TESTPART</v>
      </c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7"/>
    </row>
    <row r="5" spans="1:46" ht="14.25" x14ac:dyDescent="0.4">
      <c r="A5" s="64" t="str" cm="1">
        <f t="array" ref="A5">sc_PartDirectoryName_Label &amp; ":"</f>
        <v>Directory:</v>
      </c>
      <c r="B5" s="65"/>
      <c r="C5" s="65"/>
      <c r="D5" s="65"/>
      <c r="E5" s="65"/>
      <c r="F5" s="65"/>
      <c r="G5" s="65"/>
      <c r="H5" s="65"/>
      <c r="I5" s="65"/>
      <c r="J5" s="66"/>
      <c r="K5" s="67" t="str">
        <f>sc_PartFullName</f>
        <v>C:\Users\stani\OneDrive\Documents\_Pracovni_\_SolidCAM_\2022_02_27 Hackathon - ToolComponents\SW2021SC2022\TESTPART.prz</v>
      </c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9"/>
    </row>
    <row r="6" spans="1:46" ht="14.25" x14ac:dyDescent="0.4">
      <c r="A6" s="64" t="str" cm="1">
        <f t="array" ref="A6">sc_PartNoteHeader &amp; ":"</f>
        <v>Part Notes:</v>
      </c>
      <c r="B6" s="65"/>
      <c r="C6" s="65"/>
      <c r="D6" s="65"/>
      <c r="E6" s="65"/>
      <c r="F6" s="65"/>
      <c r="G6" s="65"/>
      <c r="H6" s="65"/>
      <c r="I6" s="65"/>
      <c r="J6" s="66"/>
      <c r="K6" s="67" t="str" cm="1">
        <f t="array" ref="K6">sc_PartNotes</f>
        <v>user defined part notes</v>
      </c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9"/>
    </row>
    <row r="7" spans="1:46" ht="15" customHeight="1" x14ac:dyDescent="0.4">
      <c r="A7" s="64" t="str" cm="1">
        <f t="array" ref="A7">sc_UserDefinedMainPage1_Label &amp; ":"</f>
        <v>:</v>
      </c>
      <c r="B7" s="65"/>
      <c r="C7" s="65"/>
      <c r="D7" s="65"/>
      <c r="E7" s="65"/>
      <c r="F7" s="65"/>
      <c r="G7" s="65"/>
      <c r="H7" s="65"/>
      <c r="I7" s="65"/>
      <c r="J7" s="66"/>
      <c r="K7" s="67" t="str" cm="1">
        <f t="array" ref="K7">sc_UserDefinedMainPage1</f>
        <v/>
      </c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9"/>
    </row>
    <row r="8" spans="1:46" ht="14.25" x14ac:dyDescent="0.4">
      <c r="A8" s="70" t="str">
        <f>sc_PartProgramNumber_Label &amp; ":"</f>
        <v>Program number:</v>
      </c>
      <c r="B8" s="71"/>
      <c r="C8" s="71"/>
      <c r="D8" s="71"/>
      <c r="E8" s="71"/>
      <c r="F8" s="71"/>
      <c r="G8" s="71"/>
      <c r="H8" s="71"/>
      <c r="I8" s="71"/>
      <c r="J8" s="72"/>
      <c r="K8" s="41" t="str">
        <f>sc_PartProgramNumber</f>
        <v>5000</v>
      </c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3" t="str">
        <f>sc_DateHeader &amp; ": "  &amp; user_DayFromDateCreated &amp; "." &amp; user_MonthFromDateCreated &amp; "." &amp; user_YearFromDateCreated</f>
        <v>Date: 4.5.2022</v>
      </c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4"/>
    </row>
    <row r="9" spans="1:46" ht="14.65" thickBot="1" x14ac:dyDescent="0.45">
      <c r="A9" s="16"/>
      <c r="B9" s="16"/>
      <c r="C9" s="16"/>
      <c r="D9" s="16"/>
      <c r="E9" s="16"/>
      <c r="F9" s="16"/>
      <c r="G9" s="16"/>
      <c r="H9" s="16"/>
      <c r="I9" s="16"/>
      <c r="J9" s="16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</row>
    <row r="10" spans="1:46" ht="13.5" thickTop="1" x14ac:dyDescent="0.4">
      <c r="A10" s="45" t="str">
        <f>sc_ToolListHeader</f>
        <v>Tool List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7"/>
    </row>
    <row r="11" spans="1:46" x14ac:dyDescent="0.4">
      <c r="A11" s="48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50"/>
    </row>
    <row r="12" spans="1:46" ht="14.25" x14ac:dyDescent="0.45">
      <c r="A12" s="51" t="str">
        <f>sc_ToolNumberHeader</f>
        <v>Tool Number</v>
      </c>
      <c r="B12" s="52"/>
      <c r="C12" s="52"/>
      <c r="D12" s="52"/>
      <c r="E12" s="55" t="str">
        <f>tool_Type_Label</f>
        <v>Tool type</v>
      </c>
      <c r="F12" s="56"/>
      <c r="G12" s="56"/>
      <c r="H12" s="56"/>
      <c r="I12" s="56"/>
      <c r="J12" s="56"/>
      <c r="K12" s="56"/>
      <c r="L12" s="56"/>
      <c r="M12" s="56"/>
      <c r="N12" s="56"/>
      <c r="O12" s="57"/>
      <c r="P12" s="61" t="s">
        <v>34</v>
      </c>
      <c r="Q12" s="62"/>
      <c r="R12" s="63"/>
      <c r="S12" s="61" t="s">
        <v>33</v>
      </c>
      <c r="T12" s="62"/>
      <c r="U12" s="63"/>
      <c r="V12" s="55" t="str">
        <f>tool_Description_Label</f>
        <v>Tool Description</v>
      </c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7"/>
      <c r="AP12" s="36" t="str">
        <f>sc_TimeHeader</f>
        <v>Time</v>
      </c>
      <c r="AQ12" s="36"/>
      <c r="AR12" s="36"/>
      <c r="AS12" s="36"/>
      <c r="AT12" s="37"/>
    </row>
    <row r="13" spans="1:46" x14ac:dyDescent="0.4">
      <c r="A13" s="53"/>
      <c r="B13" s="54"/>
      <c r="C13" s="54"/>
      <c r="D13" s="54"/>
      <c r="E13" s="58"/>
      <c r="F13" s="59"/>
      <c r="G13" s="59"/>
      <c r="H13" s="59"/>
      <c r="I13" s="59"/>
      <c r="J13" s="59"/>
      <c r="K13" s="59"/>
      <c r="L13" s="59"/>
      <c r="M13" s="59"/>
      <c r="N13" s="59"/>
      <c r="O13" s="60"/>
      <c r="P13" s="38" t="s">
        <v>37</v>
      </c>
      <c r="Q13" s="39"/>
      <c r="R13" s="40"/>
      <c r="S13" s="38" t="s">
        <v>37</v>
      </c>
      <c r="T13" s="39"/>
      <c r="U13" s="40"/>
      <c r="V13" s="58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60"/>
      <c r="AP13" s="36"/>
      <c r="AQ13" s="36"/>
      <c r="AR13" s="36"/>
      <c r="AS13" s="36"/>
      <c r="AT13" s="37"/>
    </row>
    <row r="14" spans="1:46" ht="14.25" x14ac:dyDescent="0.4">
      <c r="A14" s="24" t="str" cm="1">
        <f t="array" ref="A14">"T"&amp;tool_NumberTxx</f>
        <v>T1</v>
      </c>
      <c r="B14" s="25"/>
      <c r="C14" s="25"/>
      <c r="D14" s="26"/>
      <c r="E14" s="27" t="str">
        <f>tool_Type &amp; IF(tool_Dia="","",", D" &amp;tool_Dia &amp; tool_LengthUnit)</f>
        <v>FACE MILL, D40mm</v>
      </c>
      <c r="F14" s="28"/>
      <c r="G14" s="28"/>
      <c r="H14" s="28"/>
      <c r="I14" s="28"/>
      <c r="J14" s="28"/>
      <c r="K14" s="28"/>
      <c r="L14" s="28"/>
      <c r="M14" s="28"/>
      <c r="N14" s="28"/>
      <c r="O14" s="29"/>
      <c r="P14" s="30" t="str">
        <f>tool_H</f>
        <v>1</v>
      </c>
      <c r="Q14" s="25"/>
      <c r="R14" s="26"/>
      <c r="S14" s="30" t="str">
        <f>tool_D</f>
        <v>1</v>
      </c>
      <c r="T14" s="25"/>
      <c r="U14" s="26"/>
      <c r="V14" s="31" t="str">
        <f>tool_Description</f>
        <v/>
      </c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3"/>
      <c r="AP14" s="34" t="str">
        <f>tool_CuttingTime</f>
        <v>0:01:14</v>
      </c>
      <c r="AQ14" s="34"/>
      <c r="AR14" s="34"/>
      <c r="AS14" s="34"/>
      <c r="AT14" s="35"/>
    </row>
    <row r="15" spans="1:46" ht="16.149999999999999" thickBot="1" x14ac:dyDescent="0.45">
      <c r="A15" s="19" t="str">
        <f>sc_TotalTimeHeader &amp; ":"</f>
        <v>Total time: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1" t="str">
        <f>sc_PartTotalTime</f>
        <v xml:space="preserve">  0:13:51</v>
      </c>
      <c r="AQ15" s="21"/>
      <c r="AR15" s="21"/>
      <c r="AS15" s="21"/>
      <c r="AT15" s="22"/>
    </row>
    <row r="17" spans="2:45" x14ac:dyDescent="0.4">
      <c r="B17" s="23" t="str">
        <f>"&lt;img&gt;"&amp;sc_MainPartImage</f>
        <v>&lt;img&gt;main_part.png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</row>
    <row r="18" spans="2:45" x14ac:dyDescent="0.4"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</row>
    <row r="19" spans="2:45" x14ac:dyDescent="0.4"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</row>
    <row r="20" spans="2:45" x14ac:dyDescent="0.4"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</row>
    <row r="21" spans="2:45" x14ac:dyDescent="0.4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</row>
    <row r="22" spans="2:45" x14ac:dyDescent="0.4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</row>
    <row r="23" spans="2:45" x14ac:dyDescent="0.4"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</row>
    <row r="24" spans="2:45" x14ac:dyDescent="0.4"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</row>
    <row r="25" spans="2:45" x14ac:dyDescent="0.4"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</row>
    <row r="26" spans="2:45" x14ac:dyDescent="0.4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</row>
    <row r="27" spans="2:45" x14ac:dyDescent="0.4"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</row>
    <row r="28" spans="2:45" x14ac:dyDescent="0.4"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</row>
    <row r="29" spans="2:45" x14ac:dyDescent="0.4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</row>
    <row r="30" spans="2:45" x14ac:dyDescent="0.4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</row>
    <row r="31" spans="2:45" x14ac:dyDescent="0.4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</row>
    <row r="32" spans="2:45" x14ac:dyDescent="0.4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</row>
    <row r="33" spans="2:45" x14ac:dyDescent="0.4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</row>
    <row r="34" spans="2:45" x14ac:dyDescent="0.4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</row>
    <row r="35" spans="2:45" x14ac:dyDescent="0.4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</row>
    <row r="36" spans="2:45" x14ac:dyDescent="0.4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</row>
    <row r="37" spans="2:45" x14ac:dyDescent="0.4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</row>
  </sheetData>
  <mergeCells count="32">
    <mergeCell ref="A1:J3"/>
    <mergeCell ref="K1:AG3"/>
    <mergeCell ref="AH1:AT3"/>
    <mergeCell ref="AE8:AT8"/>
    <mergeCell ref="A10:AT11"/>
    <mergeCell ref="AP12:AT13"/>
    <mergeCell ref="A12:D13"/>
    <mergeCell ref="S13:U13"/>
    <mergeCell ref="S12:U12"/>
    <mergeCell ref="E12:O13"/>
    <mergeCell ref="A8:J8"/>
    <mergeCell ref="A5:J5"/>
    <mergeCell ref="K5:AT5"/>
    <mergeCell ref="K8:AD8"/>
    <mergeCell ref="P12:R12"/>
    <mergeCell ref="A4:J4"/>
    <mergeCell ref="K4:AT4"/>
    <mergeCell ref="B17:AS37"/>
    <mergeCell ref="A14:D14"/>
    <mergeCell ref="E14:O14"/>
    <mergeCell ref="V14:AO14"/>
    <mergeCell ref="P14:R14"/>
    <mergeCell ref="S14:U14"/>
    <mergeCell ref="AP14:AT14"/>
    <mergeCell ref="AP15:AT15"/>
    <mergeCell ref="A15:AO15"/>
    <mergeCell ref="A7:J7"/>
    <mergeCell ref="K7:AT7"/>
    <mergeCell ref="P13:R13"/>
    <mergeCell ref="V12:AO13"/>
    <mergeCell ref="A6:J6"/>
    <mergeCell ref="K6:AT6"/>
  </mergeCells>
  <conditionalFormatting sqref="A14 E14 P14 S14 V14 AP14:AT14">
    <cfRule type="expression" dxfId="1" priority="1" stopIfTrue="1">
      <formula>MOD(ROW(),2)=1</formula>
    </cfRule>
  </conditionalFormatting>
  <pageMargins left="0.47244094488188981" right="0.47244094488188981" top="0.78740157480314965" bottom="0.78740157480314965" header="0.39370078740157483" footer="0.39370078740157483"/>
  <pageSetup paperSize="9" orientation="portrait" r:id="rId1"/>
  <headerFooter>
    <oddHeader>&amp;R&amp;P/&amp;N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ist5">
    <tabColor rgb="FFF5D141"/>
  </sheetPr>
  <dimension ref="A1:I16"/>
  <sheetViews>
    <sheetView workbookViewId="0">
      <pane ySplit="1" topLeftCell="A2" activePane="bottomLeft" state="frozen"/>
      <selection pane="bottomLeft" activeCell="B3" sqref="B3"/>
    </sheetView>
  </sheetViews>
  <sheetFormatPr defaultColWidth="11.3984375" defaultRowHeight="15" thickTop="1" thickBottom="1" x14ac:dyDescent="0.5"/>
  <cols>
    <col min="1" max="1" width="40.73046875" style="6" customWidth="1"/>
    <col min="2" max="2" width="40.73046875" style="7" customWidth="1"/>
    <col min="3" max="3" width="45.73046875" style="10" customWidth="1"/>
    <col min="4" max="4" width="9.73046875" customWidth="1"/>
    <col min="5" max="5" width="9.86328125" customWidth="1"/>
  </cols>
  <sheetData>
    <row r="1" spans="1:9" s="14" customFormat="1" ht="18.75" thickTop="1" thickBot="1" x14ac:dyDescent="0.6">
      <c r="A1" s="11" t="s">
        <v>41</v>
      </c>
      <c r="B1" s="12" t="s">
        <v>5</v>
      </c>
      <c r="C1" s="13" t="s">
        <v>42</v>
      </c>
    </row>
    <row r="2" spans="1:9" s="1" customFormat="1" thickTop="1" thickBot="1" x14ac:dyDescent="0.5">
      <c r="A2" s="6" t="s">
        <v>0</v>
      </c>
      <c r="B2" s="8">
        <f>DATE(D6,D4,D5)</f>
        <v>44685</v>
      </c>
      <c r="C2" s="10" t="s">
        <v>9</v>
      </c>
      <c r="F2" t="str">
        <f>SUBSTITUTE(SUBSTITUTE(sc_DateCreated,", ",";")," ",";")</f>
        <v>Wednesday;May;04;2022</v>
      </c>
    </row>
    <row r="3" spans="1:9" thickTop="1" thickBot="1" x14ac:dyDescent="0.5">
      <c r="A3" s="6" t="s">
        <v>1</v>
      </c>
      <c r="B3" s="9" cm="1">
        <f t="array" ref="B3">WEEKDAY(user_DateCreatedExelFormat,1)</f>
        <v>4</v>
      </c>
      <c r="C3" s="10" t="s">
        <v>13</v>
      </c>
      <c r="D3" s="2" t="str">
        <f>LEFT(F2,FIND(";",F2,1)-1)</f>
        <v>Wednesday</v>
      </c>
      <c r="F3" t="str">
        <f>SUBSTITUTE(F2,CONCATENATE(D3,";"),"")</f>
        <v>May;04;2022</v>
      </c>
    </row>
    <row r="4" spans="1:9" thickTop="1" thickBot="1" x14ac:dyDescent="0.5">
      <c r="A4" s="6" t="s">
        <v>2</v>
      </c>
      <c r="B4" s="7">
        <f>MONTH(user_DateCreatedExelFormat)</f>
        <v>5</v>
      </c>
      <c r="C4" s="10" t="s">
        <v>11</v>
      </c>
      <c r="D4" t="str">
        <f>IF(E4="January","1","")&amp;IF(E4="February","2","")&amp;IF(E4="March","3","")&amp;IF(E4="April","4","")&amp;IF(E4="May","5","")&amp;IF(E4="June","6","")&amp;IF(E4="July","7","")&amp;IF(E4="August","8","")&amp;IF(E4="September","9","")&amp;IF(E4="October","10","")&amp;IF(E4="November","11","")&amp;IF(E4="December","12","")</f>
        <v>5</v>
      </c>
      <c r="E4" s="2" t="str">
        <f>LEFT(F3,FIND(";",F3,1)-1)</f>
        <v>May</v>
      </c>
      <c r="F4" t="str">
        <f>SUBSTITUTE(F3,CONCATENATE(E4,";"),"")</f>
        <v>04;2022</v>
      </c>
    </row>
    <row r="5" spans="1:9" thickTop="1" thickBot="1" x14ac:dyDescent="0.5">
      <c r="A5" s="6" t="s">
        <v>3</v>
      </c>
      <c r="B5" s="7">
        <f>DAY(user_DateCreatedExelFormat)</f>
        <v>4</v>
      </c>
      <c r="C5" s="10" t="s">
        <v>10</v>
      </c>
      <c r="D5" s="2" t="str">
        <f>LEFT(F4,FIND(";",F4,1)-1)</f>
        <v>04</v>
      </c>
      <c r="F5" s="3"/>
    </row>
    <row r="6" spans="1:9" thickTop="1" thickBot="1" x14ac:dyDescent="0.5">
      <c r="A6" s="6" t="s">
        <v>4</v>
      </c>
      <c r="B6" s="7">
        <f>YEAR(user_DateCreatedExelFormat)</f>
        <v>2022</v>
      </c>
      <c r="C6" s="10" t="s">
        <v>12</v>
      </c>
      <c r="D6" t="str">
        <f>SUBSTITUTE(F4,CONCATENATE(D5,";"),"")</f>
        <v>2022</v>
      </c>
    </row>
    <row r="7" spans="1:9" thickTop="1" thickBot="1" x14ac:dyDescent="0.5">
      <c r="A7" s="6" t="s">
        <v>17</v>
      </c>
      <c r="B7" s="7">
        <f>D7</f>
        <v>74</v>
      </c>
      <c r="C7" s="10" t="s">
        <v>18</v>
      </c>
      <c r="D7">
        <f>SUM(VALUE(E7),VALUE(F7)*60,VALUE(H7)*3600)</f>
        <v>74</v>
      </c>
      <c r="E7" t="str">
        <f>RIGHT(G7,LEN(G7)-LEN(CONCATENATE(F7,":")))</f>
        <v>14</v>
      </c>
      <c r="F7" t="str">
        <f>LEFT(G7,FIND(":",G7,1)-1)</f>
        <v>01</v>
      </c>
      <c r="G7" t="str">
        <f>RIGHT(I7,LEN(I7)-LEN(CONCATENATE(H7,":")))</f>
        <v>01:14</v>
      </c>
      <c r="H7" t="str">
        <f>LEFT(I7,FIND(":",I7,1)-1)</f>
        <v xml:space="preserve">  0</v>
      </c>
      <c r="I7" t="str">
        <f>IF(oper_Time &lt;&gt; "", oper_Time, "0:0:000")</f>
        <v xml:space="preserve">  0:01:14</v>
      </c>
    </row>
    <row r="8" spans="1:9" thickTop="1" thickBot="1" x14ac:dyDescent="0.5">
      <c r="A8" s="6" t="s">
        <v>19</v>
      </c>
      <c r="B8" s="7">
        <f>ROUND(user_OperationTimeInSec/60,2)</f>
        <v>1.23</v>
      </c>
      <c r="C8" s="10" t="s">
        <v>20</v>
      </c>
    </row>
    <row r="9" spans="1:9" thickTop="1" thickBot="1" x14ac:dyDescent="0.5">
      <c r="A9" s="6" t="s">
        <v>21</v>
      </c>
      <c r="B9" s="7">
        <f>D9</f>
        <v>74</v>
      </c>
      <c r="C9" s="10" t="s">
        <v>22</v>
      </c>
      <c r="D9">
        <f>SUM(SECOND(E9),MINUTE(E9)*60,HOUR(E9)*3600)</f>
        <v>74</v>
      </c>
      <c r="E9" t="str">
        <f>tool_CuttingTime</f>
        <v>0:01:14</v>
      </c>
    </row>
    <row r="10" spans="1:9" thickTop="1" thickBot="1" x14ac:dyDescent="0.5">
      <c r="A10" s="6" t="s">
        <v>23</v>
      </c>
      <c r="B10" s="7">
        <f>ROUND(user_ToolCuttingTimeInSec/60,2)</f>
        <v>1.23</v>
      </c>
      <c r="C10" s="10" t="s">
        <v>24</v>
      </c>
    </row>
    <row r="11" spans="1:9" thickTop="1" thickBot="1" x14ac:dyDescent="0.5">
      <c r="A11" s="6" t="s">
        <v>25</v>
      </c>
      <c r="B11" s="7">
        <f>D11</f>
        <v>831</v>
      </c>
      <c r="C11" s="10" t="s">
        <v>26</v>
      </c>
      <c r="D11">
        <f>SUM(VALUE(E11),VALUE(F11)*60,VALUE(H11)*3600)</f>
        <v>831</v>
      </c>
      <c r="E11" t="str">
        <f>RIGHT(G11,LEN(G11)-LEN(CONCATENATE(F11,":")))</f>
        <v>51</v>
      </c>
      <c r="F11" t="str">
        <f>LEFT(G11,FIND(":",G11,1)-1)</f>
        <v>13</v>
      </c>
      <c r="G11" t="str">
        <f>RIGHT(I11,LEN(I11)-LEN(CONCATENATE(H11,":")))</f>
        <v>13:51</v>
      </c>
      <c r="H11" t="str">
        <f>LEFT(I11,FIND(":",I11,1)-1)</f>
        <v xml:space="preserve">  0</v>
      </c>
      <c r="I11" t="str">
        <f>sc_PartTotalTime</f>
        <v xml:space="preserve">  0:13:51</v>
      </c>
    </row>
    <row r="12" spans="1:9" thickTop="1" thickBot="1" x14ac:dyDescent="0.5">
      <c r="A12" s="6" t="s">
        <v>27</v>
      </c>
      <c r="B12" s="7">
        <f>ROUND(user_PartTotalTimeInSec/60,2)</f>
        <v>13.85</v>
      </c>
      <c r="C12" s="10" t="s">
        <v>28</v>
      </c>
    </row>
    <row r="13" spans="1:9" thickTop="1" thickBot="1" x14ac:dyDescent="0.5">
      <c r="A13" s="6" t="s">
        <v>30</v>
      </c>
      <c r="B13" s="7" t="str">
        <f>IF(oper_ToolNumber&lt;&gt;"",MID(oper_ToolNumber,1,SEARCH("-",oper_ToolNumber)-1),"")</f>
        <v>1</v>
      </c>
      <c r="C13" s="10" t="s">
        <v>43</v>
      </c>
    </row>
    <row r="14" spans="1:9" thickTop="1" thickBot="1" x14ac:dyDescent="0.5">
      <c r="A14" s="6" t="s">
        <v>31</v>
      </c>
      <c r="B14" s="7" t="str">
        <f>IF(tool_Number&lt;&gt;"",MID(tool_Number,1,SEARCH("-",tool_Number)-1),"")</f>
        <v>1</v>
      </c>
      <c r="C14" s="10" t="s">
        <v>44</v>
      </c>
    </row>
    <row r="15" spans="1:9" thickTop="1" thickBot="1" x14ac:dyDescent="0.5">
      <c r="A15" s="6" t="s">
        <v>47</v>
      </c>
      <c r="B15" s="7">
        <f ca="1">VALUE(INDIRECT(ADDRESS(ROW(),COLUMN()+3,4)))</f>
        <v>1</v>
      </c>
      <c r="C15" s="10" t="s">
        <v>45</v>
      </c>
      <c r="D15" t="str">
        <f>CLEAN(LEFT(oper_HomeNumber,FIND("(",oper_HomeNumber)-1))</f>
        <v xml:space="preserve">MAC 1 </v>
      </c>
      <c r="E15" t="str">
        <f ca="1">TRIM(MID(INDIRECT(ADDRESS(ROW(),COLUMN()-1,4)),FIND(" ",INDIRECT(ADDRESS(ROW(),COLUMN()-1,4))),10))</f>
        <v>1</v>
      </c>
    </row>
    <row r="16" spans="1:9" thickTop="1" thickBot="1" x14ac:dyDescent="0.5">
      <c r="A16" s="6" t="s">
        <v>48</v>
      </c>
      <c r="B16" s="7" t="str">
        <f ca="1">"G"&amp;TEXT(53+INDIRECT(ADDRESS(ROW(),COLUMN()+3,4)),0)</f>
        <v>G54</v>
      </c>
      <c r="C16" s="10" t="s">
        <v>46</v>
      </c>
      <c r="D16" t="str">
        <f>CLEAN(LEFT(setup_HomeNumber,FIND("(",setup_HomeNumber)-1))</f>
        <v xml:space="preserve">MAC 1 </v>
      </c>
      <c r="E16" t="str">
        <f ca="1">TRIM(MID(INDIRECT(ADDRESS(ROW(),COLUMN()-1,4)),FIND(" ",INDIRECT(ADDRESS(ROW(),COLUMN()-1,4))),10))</f>
        <v>1</v>
      </c>
    </row>
  </sheetData>
  <conditionalFormatting sqref="A1:A1048576">
    <cfRule type="duplicateValues" dxfId="0" priority="1"/>
  </conditionalFormatting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<?xml version="1.0" encoding="utf-8"?>
<SourceData>
  <GeneralData>
    <sc_CAMPartSetupHeader>CAM-Part Setup</sc_CAMPartSetupHeader>
    <sc_Center>Center</sc_Center>
    <sc_CNCController>GM-2-5AX</sc_CNCController>
    <sc_CNCController_Label>CNC-Controller</sc_CNCController_Label>
    <sc_CompanyHeader>Company</sc_CompanyHeader>
    <sc_CompanyLogo>C:\Users\stani\OneDrive\Documents\_Pracovni_\_TechWorks_CZ_\__ostatni\logo\logo_200x200.png</sc_CompanyLogo>
    <sc_CompensationHeader>Compensation</sc_CompensationHeader>
    <sc_CoordinateSystemHeader>Coordinate system</sc_CoordinateSystemHeader>
    <sc_DateCreated>Wednesday, May 04, 2022</sc_DateCreated>
    <sc_DateHeader>Date</sc_DateHeader>
    <sc_FeedFinishHeader>Feed Finish</sc_FeedFinishHeader>
    <sc_FeedNormalHeader>Feed Normal</sc_FeedNormalHeader>
    <sc_FeedXYHeader>Feed XY</sc_FeedXYHeader>
    <sc_FeedZHeader>Feed Z</sc_FeedZHeader>
    <sc_FixtureHeader>Fixture</sc_FixtureHeader>
    <sc_GenFixtures>1</sc_GenFixtures>
    <sc_GenImages>1</sc_GenImages>
    <sc_GenMainPage>1</sc_GenMainPage>
    <sc_GenOperations>0</sc_GenOperations>
    <sc_GenOperationSummary>1</sc_GenOperationSummary>
    <sc_GenToolTabel>1</sc_GenToolTabel>
    <sc_HeaderImages>Images</sc_HeaderImages>
    <sc_CheckImageToolParameters>1</sc_CheckImageToolParameters>
    <sc_CheckImageToolPreview>1</sc_CheckImageToolPreview>
    <sc_CheckMillA>1</sc_CheckMillA>
    <sc_CheckMillAD>1</sc_CheckMillAD>
    <sc_CheckMillCD>1</sc_CheckMillCD>
    <sc_CheckMillCL>1</sc_CheckMillCL>
    <sc_CheckMillConeL>1</sc_CheckMillConeL>
    <sc_CheckMillD>1</sc_CheckMillD>
    <sc_CheckMillFlutes>1</sc_CheckMillFlutes>
    <sc_CheckMillH>1</sc_CheckMillH>
    <sc_CheckMillCHL>1</sc_CheckMillCHL>
    <sc_CheckMillNTeeth>1</sc_CheckMillNTeeth>
    <sc_CheckMillOHL>1</sc_CheckMillOHL>
    <sc_CheckMillPitch>1</sc_CheckMillPitch>
    <sc_CheckMillR>1</sc_CheckMillR>
    <sc_CheckMillRough>1</sc_CheckMillRough>
    <sc_CheckMillSA>1</sc_CheckMillSA>
    <sc_CheckMillSL>1</sc_CheckMillSL>
    <sc_CheckMillStandart>1</sc_CheckMillStandart>
    <sc_CheckMillTD>1</sc_CheckMillTD>
    <sc_CheckMillTipL>1</sc_CheckMillTipL>
    <sc_CheckMillTL>1</sc_CheckMillTL>
    <sc_CheckTurn_a>1</sc_CheckTurn_a>
    <sc_CheckTurn_b>1</sc_CheckTurn_b>
    <sc_CheckTurnA>1</sc_CheckTurnA>
    <sc_CheckTurnAppDir>1</sc_CheckTurnAppDir>
    <sc_CheckTurnB>1</sc_CheckTurnB>
    <sc_CheckTurnC>1</sc_CheckTurnC>
    <sc_CheckTurnD>1</sc_CheckTurnD>
    <sc_CheckTurnD1>1</sc_CheckTurnD1>
    <sc_CheckTurnD2>1</sc_CheckTurnD2>
    <sc_CheckTurnE>1</sc_CheckTurnE>
    <sc_CheckTurnF>1</sc_CheckTurnF>
    <sc_CheckTurnG>1</sc_CheckTurnG>
    <sc_CheckTurnH>1</sc_CheckTurnH>
    <sc_CheckTurnK>1</sc_CheckTurnK>
    <sc_CheckTurnL>1</sc_CheckTurnL>
    <sc_CheckTurnNosePoint>1</sc_CheckTurnNosePoint>
    <sc_CheckTurnOrientation>1</sc_CheckTurnOrientation>
    <sc_CheckTurnR>1</sc_CheckTurnR>
    <sc_CheckTurnRa>1</sc_CheckTurnRa>
    <sc_CheckTurnRb>1</sc_CheckTurnRb>
    <sc_CheckTurnSpinDir>1</sc_CheckTurnSpinDir>
    <sc_CheckTurnW>1</sc_CheckTurnW>
    <sc_Language>eng</sc_Language>
    <sc_LogoHeader>Logo</sc_LogoHeader>
    <sc_MainPartImage>main_part.png</sc_MainPartImage>
    <sc_Max_Label>Max</sc_Max_Label>
    <sc_Min_Label>Min</sc_Min_Label>
    <sc_ModelName>C:\Work\Haas 3x NTT\Angular Head Part.SLDPRT</sc_ModelName>
    <sc_ModelName_Label>Model name</sc_ModelName_Label>
    <sc_MotionLimits_Label>Motion Limits</sc_MotionLimits_Label>
    <sc_MotionLimitsMax_X>206</sc_MotionLimitsMax_X>
    <sc_MotionLimitsMax_Y>94.5</sc_MotionLimitsMax_Y>
    <sc_MotionLimitsMax_Z>4</sc_MotionLimitsMax_Z>
    <sc_MotionLimitsMin_X>-50</sc_MotionLimitsMin_X>
    <sc_MotionLimitsMin_Y>-5</sc_MotionLimitsMin_Y>
    <sc_MotionLimitsMin_Z>-35</sc_MotionLimitsMin_Z>
    <sc_OperationDescriptionHeader>Operation description</sc_OperationDescriptionHeader>
    <sc_OperationFinish>Finish</sc_OperationFinish>
    <sc_OperationHeader>Operation</sc_OperationHeader>
    <sc_OperationNameHeader>Operation Name</sc_OperationNameHeader>
    <sc_OperationRough>Rough</sc_OperationRough>
    <sc_OperationsCount_Label>Operations</sc_OperationsCount_Label>
    <sc_OperationSemiFinish>SemiFinish</sc_OperationSemiFinish>
    <sc_OperationSummary>Operation Summary</sc_OperationSummary>
    <sc_OperationToolCoolantHeader>Tool Coolant</sc_OperationToolCoolantHeader>
    <sc_OperationTypeHeader>Operation type</sc_OperationTypeHeader>
    <sc_PartDirectoryName>C:\Users\stani\OneDrive\Documents\_Pracovni_\_SolidCAM_\2022_02_27 Hackathon - ToolComponents\SW2021SC2022</sc_PartDirectoryName>
    <sc_PartDirectoryName_Label>Directory</sc_PartDirectoryName_Label>
    <sc_PartFullName>C:\Users\stani\OneDrive\Documents\_Pracovni_\_SolidCAM_\2022_02_27 Hackathon - ToolComponents\SW2021SC2022\TESTPART.prz</sc_PartFullName>
    <sc_PartFullName_Label>Directory</sc_PartFullName_Label>
    <sc_PartHeader>CAM-Part Setup For:</sc_PartHeader>
    <sc_PartMaterialName/>
    <sc_PartMaterialName_Label>Work material</sc_PartMaterialName_Label>
    <sc_PartName>TESTPART</sc_PartName>
    <sc_PartName_Label>CAM part name</sc_PartName_Label>
    <sc_PartNoteHeader>Part Notes</sc_PartNoteHeader>
    <sc_PartNotes>user defined part notes</sc_PartNotes>
    <sc_PartProgramNumber>5000</sc_PartProgramNumber>
    <sc_PartProgramNumber_Label>Program number</sc_PartProgramNumber_Label>
    <sc_PartSubroutineNumber>1</sc_PartSubroutineNumber>
    <sc_PartSubroutineNumber_Label>Subroutine number</sc_PartSubroutineNumber_Label>
    <sc_PartToolPathLen>14599.34</sc_PartToolPathLen>
    <sc_PartToolPathLen_Label>Toolpath Lengths</sc_PartToolPathLen_Label>
    <sc_PartTotalTime>  0:13:51</sc_PartTotalTime>
    <sc_PartTotalTime_Label>Total time</sc_PartTotalTime_Label>
    <sc_PartType>Milling</sc_PartType>
    <sc_PartType_Label>Part Type</sc_PartType_Label>
    <sc_SolidCAMVersion>SolidCAM2022 DV</sc_SolidCAMVersion>
    <sc_SpinFinishHeader>Spin Finish</sc_SpinFinishHeader>
    <sc_StockSize_X>184</sc_StockSize_X>
    <sc_StockSize_Y>104</sc_StockSize_Y>
    <sc_StockSize_Z>92</sc_StockSize_Z>
    <sc_StockSizeHeader>Stock Size</sc_StockSizeHeader>
    <sc_TimeHeader>Time</sc_TimeHeader>
    <sc_ToolAdaptor>HSK63</sc_ToolAdaptor>
    <sc_ToolAdaptor_Label>Tool adaptor</sc_ToolAdaptor_Label>
    <sc_ToolListHeader>Tool List</sc_ToolListHeader>
    <sc_ToolNumberHeader>Tool Number</sc_ToolNumberHeader>
    <sc_ToolPathLenHeader>Toolpath Length</sc_ToolPathLenHeader>
    <sc_ToolTableHeader>Tool Table For</sc_ToolTableHeader>
    <sc_ToolTypeHeader>Tool type</sc_ToolTypeHeader>
    <sc_TotalPartSize_Label>Total Part Size</sc_TotalPartSize_Label>
    <sc_TotalPartSizeMax_X>180</sc_TotalPartSizeMax_X>
    <sc_TotalPartSizeMax_Y>100</sc_TotalPartSizeMax_Y>
    <sc_TotalPartSizeMax_Z>-0</sc_TotalPartSizeMax_Z>
    <sc_TotalPartSizeMiddle_X>90</sc_TotalPartSizeMiddle_X>
    <sc_TotalPartSizeMiddle_Y>50</sc_TotalPartSizeMiddle_Y>
    <sc_TotalPartSizeMiddle_Z>-40</sc_TotalPartSizeMiddle_Z>
    <sc_TotalPartSizeMin_X>-0</sc_TotalPartSizeMin_X>
    <sc_TotalPartSizeMin_Y>-0</sc_TotalPartSizeMin_Y>
    <sc_TotalPartSizeMin_Z>-80</sc_TotalPartSizeMin_Z>
    <sc_TotalTimeHeader>Total time</sc_TotalTimeHeader>
    <sc_TransformHeader>Transform</sc_TransformHeader>
    <sc_Units>mm</sc_Units>
    <sc_Units_Label>Units</sc_Units_Label>
    <sc_UserDefinedHeader1/>
    <sc_UserDefinedHeader1_Label/>
    <sc_UserDefinedHeader2/>
    <sc_UserDefinedHeader2_Label/>
    <sc_UserDefinedHeader3/>
    <sc_UserDefinedHeader3_Label/>
    <sc_UserDefinedHeader4/>
    <sc_UserDefinedHeader4_Label/>
    <sc_UserDefinedHeader5/>
    <sc_UserDefinedHeader5_Label/>
    <sc_UserDefinedHeader6/>
    <sc_UserDefinedHeader6_Label/>
    <sc_UserDefinedHeader7/>
    <sc_UserDefinedHeader7_Label/>
    <sc_UserDefinedHeader8/>
    <sc_UserDefinedHeader8_Label/>
    <sc_UserDefinedHeader9/>
    <sc_UserDefinedHeader9_Label/>
    <sc_UserDefinedMainPage1/>
    <sc_UserDefinedMainPage1_Label/>
    <sc_UserDefinedMainPage2/>
    <sc_UserDefinedMainPage2_Label/>
    <sc_UserDefinedMainPage3/>
    <sc_UserDefinedMainPage3_Label/>
    <sc_UserDefinedMainPage4/>
    <sc_UserDefinedMainPage4_Label/>
    <sc_UserDefinedMainPage5/>
    <sc_UserDefinedMainPage5_Label/>
    <sc_UserDefinedMainPage6/>
    <sc_UserDefinedMainPage6_Label/>
    <sc_UserDefinedMainPage7/>
    <sc_UserDefinedMainPage7_Label/>
    <sc_UserDefinedMainPage8/>
    <sc_UserDefinedMainPage8_Label/>
    <sc_UserDefinedMainPage9/>
    <sc_UserDefinedMainPage9_Label/>
    <sc_VmidFile>C:\Users\stani\OneDrive\Documents\_Pracovni_\_TechWorks_CZ_\_Gpptool\_Gpptool2021\GM-2-5AX.vmid</sc_VmidFile>
    <sc_TemplateFileName>Simplified_Excel2010+.xlsm</sc_TemplateFileName>
    <sc_TemplateFullFileName>C:\Users\stani\OneDrive\Documents\Visual Studio 2015\Projects\SolidCAM_SetupSheet\Templates\SolidCAM2022\Simplified_Excel2010+.xlsm</sc_TemplateFullFileName>
    <sc_MachineOptionsCount>0</sc_MachineOptionsCount>
    <sc_OperationsCount>8</sc_OperationsCount>
    <sc_PicturesCount>1</sc_PicturesCount>
    <sc_SetupsCount>1</sc_SetupsCount>
    <sc_ToolsCount>8</sc_ToolsCount>
    <sc_UserDefinedHeaderCount>0</sc_UserDefinedHeaderCount>
    <sc_UserDefinedMainPageCount>0</sc_UserDefinedMainPageCount>
    <sc_UserName>Stanislav Vavrik</sc_UserName>
  </GeneralData>
  <Tools>
    <Tool>
      <tool_A>0</tool_A>
      <tool_A_Label/>
      <tool_AD>32</tool_AD>
      <tool_AD_Label/>
      <tool_BT/>
      <tool_BT_Label/>
      <tool_CatalogNumber>427852</tool_CatalogNumber>
      <tool_CatalogNumber_Label>Catalog number</tool_CatalogNumber_Label>
      <tool_CD/>
      <tool_CD_Label/>
      <tool_CL>20</tool_CL>
      <tool_CL_Label/>
      <tool_ConeL/>
      <tool_ConeL_Label/>
      <tool_ConicalShoulder/>
      <tool_ConicalShoulder_Label/>
      <tool_D>1</tool_D>
      <tool_D_Label>D</tool_D_Label>
      <tool_D1/>
      <tool_D1_Label/>
      <tool_Description/>
      <tool_Description_Label>Tool Description</tool_Description_Label>
      <tool_Dia>40</tool_Dia>
      <tool_Dia_Label/>
      <tool_DiameterUnit>mm</tool_DiameterUnit>
      <tool_DiameterUnit_Label/>
      <tool_H>1</tool_H>
      <tool_H_Label>H</tool_H_Label>
      <tool_H_length>142</tool_H_length>
      <tool_H_length_Label/>
      <tool_HolderImage>HSK E63 ER32X100-HSK E63 ER32X100.png</tool_HolderImage>
      <tool_HolderImage_Label>Image</tool_HolderImage_Label>
      <tool_HolderType>HSK E63 ER32X100-HSK E63 ER32X100</tool_HolderType>
      <tool_HolderType_Label>Holder Type</tool_HolderType_Label>
      <tool_ChL/>
      <tool_ChL_Label/>
      <tool_IdNumber/>
      <tool_IdNumber_Label>ID Number</tool_IdNumber_Label>
      <tool_Image>AHT_tool4.png</tool_Image>
      <tool_Image_Label>Tool Image</tool_Image_Label>
      <tool_InternalID>4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4</tool_NFlutes>
      <tool_NFlutes_Label>Flutes</tool_NFlutes_Label>
      <tool_NTeeth/>
      <tool_NTeeth_Label/>
      <tool_Number>1-Spindle-Station_1</tool_Number>
      <tool_Number_Label>Tool Number</tool_Number_Label>
      <tool_OHL>42</tool_OHL>
      <tool_OHL_Label/>
      <tool_ParamsImage>ToolsImages/mill_type_20.png</tool_ParamsImage>
      <tool_ParamsImage_Label/>
      <tool_Pitch/>
      <tool_Pitch_Label/>
      <tool_PitchUnit/>
      <tool_PitchUnit_Label/>
      <tool_R>0</tool_R>
      <tool_R_Label/>
      <tool_Rough>0</tool_Rough>
      <tool_Rough_Label>Rough</tool_Rough_Label>
      <tool_SA/>
      <tool_SA_Label/>
      <tool_SD/>
      <tool_SD_Label/>
      <tool_SecondLenOffset/>
      <tool_SecondLenOffset_Label/>
      <tool_SL>40</tool_SL>
      <tool_SL_Label/>
      <tool_ST/>
      <tool_ST_Label/>
      <tool_SW/>
      <tool_SW_Label/>
      <tool_TCL/>
      <tool_TCL_Label/>
      <tool_TD>40</tool_TD>
      <tool_TD_Label/>
      <tool_ThreadStandart/>
      <tool_ThreadStandart_Label/>
      <tool_TipL/>
      <tool_TipL_Label/>
      <tool_TipPossitionX/>
      <tool_TipPossitionX_Label/>
      <tool_TipPossitionZ/>
      <tool_TipPossitionZ_Label/>
      <tool_TL>60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FACE MILL</tool_Type>
      <tool_Type_Label>Tool type</tool_Type_Label>
      <tool_W/>
      <tool_W_Label/>
      <tool_NumberTxx>1</tool_NumberTxx>
      <tool_CuttingTime>0:01:14</tool_CuttingTime>
      <tool_CuttingTimeSec>74</tool_CuttingTimeSec>
      <tool_UsedWithCompensation>No</tool_UsedWithCompensation>
      <tool_MotionLimitsMin_Z>0</tool_MotionLimitsMin_Z>
      <tool_MotionLimitsMax_Z>4</tool_MotionLimitsMax_Z>
      <tool_FirstOperationName>FM_Updated stock</tool_FirstOperationName>
      <tool_LastOperationName>FM_Updated stock</tool_LastOperationName>
      <tool_FirstOperationIndex>1</tool_FirstOperationIndex>
      <tool_LastOperationIndex>1</tool_LastOperationIndex>
    </Tool>
    <Tool>
      <tool_A/>
      <tool_A_Label/>
      <tool_AD>6</tool_AD>
      <tool_AD_Label/>
      <tool_BT/>
      <tool_BT_Label/>
      <tool_CatalogNumber>5622866</tool_CatalogNumber>
      <tool_CatalogNumber_Label>Catalog number</tool_CatalogNumber_Label>
      <tool_CD/>
      <tool_CD_Label/>
      <tool_CL>12</tool_CL>
      <tool_CL_Label/>
      <tool_ConeL/>
      <tool_ConeL_Label/>
      <tool_ConicalShoulder/>
      <tool_ConicalShoulder_Label/>
      <tool_D>9</tool_D>
      <tool_D_Label>D</tool_D_Label>
      <tool_D1/>
      <tool_D1_Label/>
      <tool_Description/>
      <tool_Description_Label>Tool Description</tool_Description_Label>
      <tool_Dia>6</tool_Dia>
      <tool_Dia_Label/>
      <tool_DiameterUnit>mm</tool_DiameterUnit>
      <tool_DiameterUnit_Label/>
      <tool_H>9</tool_H>
      <tool_H_Label>H</tool_H_Label>
      <tool_H_length>97.2</tool_H_length>
      <tool_H_length_Label/>
      <tool_HolderImage>IDX40_DIN69893_HSK_A63-TA13_2P_ER20.png</tool_HolderImage>
      <tool_HolderImage_Label>Image</tool_HolderImage_Label>
      <tool_HolderType>IDX40_DIN69893_HSK_A63-TA13_2P_ER20</tool_HolderType>
      <tool_HolderType_Label>Holder Type</tool_HolderType_Label>
      <tool_ChL/>
      <tool_ChL_Label/>
      <tool_IdNumber>Tool_2</tool_IdNumber>
      <tool_IdNumber_Label>ID Number</tool_IdNumber_Label>
      <tool_Image>AHT_tool32.png</tool_Image>
      <tool_Image_Label>Tool Image</tool_Image_Label>
      <tool_InternalID>32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9</tool_NFlutes>
      <tool_NFlutes_Label>Flutes</tool_NFlutes_Label>
      <tool_NTeeth/>
      <tool_NTeeth_Label/>
      <tool_Number>9-Spindle-Station_1</tool_Number>
      <tool_Number_Label>Tool Number</tool_Number_Label>
      <tool_OHL>20</tool_OHL>
      <tool_OHL_Label/>
      <tool_ParamsImage>ToolsImages/mill_type_2.png</tool_ParamsImage>
      <tool_ParamsImage_Label/>
      <tool_Pitch/>
      <tool_Pitch_Label/>
      <tool_PitchUnit/>
      <tool_PitchUnit_Label/>
      <tool_R/>
      <tool_R_Label/>
      <tool_Rough>0</tool_Rough>
      <tool_Rough_Label>Rough</tool_Rough_Label>
      <tool_SA>0</tool_SA>
      <tool_SA_Label/>
      <tool_SD>6</tool_SD>
      <tool_SD_Label/>
      <tool_SecondLenOffset/>
      <tool_SecondLenOffset_Label/>
      <tool_SL>12</tool_SL>
      <tool_SL_Label/>
      <tool_ST/>
      <tool_ST_Label/>
      <tool_SW/>
      <tool_SW_Label/>
      <tool_TCL/>
      <tool_TCL_Label/>
      <tool_TD/>
      <tool_TD_Label/>
      <tool_ThreadStandart/>
      <tool_ThreadStandart_Label/>
      <tool_TipL/>
      <tool_TipL_Label/>
      <tool_TipPossitionX/>
      <tool_TipPossitionX_Label/>
      <tool_TipPossitionZ/>
      <tool_TipPossitionZ_Label/>
      <tool_TL>57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EPX-F6 06-12C06F57</tool_Type>
      <tool_Type_Label>Tool type</tool_Type_Label>
      <tool_W/>
      <tool_W_Label/>
      <tool_NumberTxx>9</tool_NumberTxx>
      <tool_CuttingTime>00:03:00</tool_CuttingTime>
      <tool_CuttingTimeSec>180</tool_CuttingTimeSec>
      <tool_UsedWithCompensation>Yes</tool_UsedWithCompensation>
      <tool_MotionLimitsMin_Z>-35</tool_MotionLimitsMin_Z>
      <tool_MotionLimitsMax_Z>-1</tool_MotionLimitsMax_Z>
      <tool_FirstOperationName>P_contour4</tool_FirstOperationName>
      <tool_LastOperationName>P_contour5</tool_LastOperationName>
      <tool_FirstOperationIndex>2</tool_FirstOperationIndex>
      <tool_LastOperationIndex>3</tool_LastOperationIndex>
    </Tool>
    <Tool>
      <tool_A/>
      <tool_A_Label/>
      <tool_AD>10</tool_AD>
      <tool_AD_Label/>
      <tool_BT/>
      <tool_BT_Label/>
      <tool_CatalogNumber>123568</tool_CatalogNumber>
      <tool_CatalogNumber_Label>Catalog number</tool_CatalogNumber_Label>
      <tool_CD/>
      <tool_CD_Label/>
      <tool_CL>24</tool_CL>
      <tool_CL_Label/>
      <tool_ConeL/>
      <tool_ConeL_Label/>
      <tool_ConicalShoulder/>
      <tool_ConicalShoulder_Label/>
      <tool_D>10</tool_D>
      <tool_D_Label>D</tool_D_Label>
      <tool_D1/>
      <tool_D1_Label/>
      <tool_Description/>
      <tool_Description_Label>Tool Description</tool_Description_Label>
      <tool_Dia>10</tool_Dia>
      <tool_Dia_Label/>
      <tool_DiameterUnit>mm</tool_DiameterUnit>
      <tool_DiameterUnit_Label/>
      <tool_H>10</tool_H>
      <tool_H_Label>H</tool_H_Label>
      <tool_H_length>112.2</tool_H_length>
      <tool_H_length_Label/>
      <tool_HolderImage>IDX40_DIN69893_HSK_A63-TA13_2P_ER20.png</tool_HolderImage>
      <tool_HolderImage_Label>Image</tool_HolderImage_Label>
      <tool_HolderType>IDX40_DIN69893_HSK_A63-TA13_2P_ER20</tool_HolderType>
      <tool_HolderType_Label>Holder Type</tool_HolderType_Label>
      <tool_ChL/>
      <tool_ChL_Label/>
      <tool_IdNumber>Tool_2</tool_IdNumber>
      <tool_IdNumber_Label>ID Number</tool_IdNumber_Label>
      <tool_Image>AHT_tool1.png</tool_Image>
      <tool_Image_Label>Tool Image</tool_Image_Label>
      <tool_InternalID>1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2</tool_NFlutes>
      <tool_NFlutes_Label>Flutes</tool_NFlutes_Label>
      <tool_NTeeth/>
      <tool_NTeeth_Label/>
      <tool_Number>9-Spindle-Station_1</tool_Number>
      <tool_Number_Label>Tool Number</tool_Number_Label>
      <tool_OHL>35</tool_OHL>
      <tool_OHL_Label/>
      <tool_ParamsImage>ToolsImages/mill_type_2.png</tool_ParamsImage>
      <tool_ParamsImage_Label/>
      <tool_Pitch/>
      <tool_Pitch_Label/>
      <tool_PitchUnit/>
      <tool_PitchUnit_Label/>
      <tool_R/>
      <tool_R_Label/>
      <tool_Rough>0</tool_Rough>
      <tool_Rough_Label>Rough</tool_Rough_Label>
      <tool_SA>0</tool_SA>
      <tool_SA_Label/>
      <tool_SD>10</tool_SD>
      <tool_SD_Label/>
      <tool_SecondLenOffset/>
      <tool_SecondLenOffset_Label/>
      <tool_SL>30</tool_SL>
      <tool_SL_Label/>
      <tool_ST/>
      <tool_ST_Label/>
      <tool_SW/>
      <tool_SW_Label/>
      <tool_TCL/>
      <tool_TCL_Label/>
      <tool_TD/>
      <tool_TD_Label/>
      <tool_ThreadStandart/>
      <tool_ThreadStandart_Label/>
      <tool_TipL/>
      <tool_TipL_Label/>
      <tool_TipPossitionX/>
      <tool_TipPossitionX_Label/>
      <tool_TipPossitionZ/>
      <tool_TipPossitionZ_Label/>
      <tool_TL>80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END MILL</tool_Type>
      <tool_Type_Label>Tool type</tool_Type_Label>
      <tool_W/>
      <tool_W_Label/>
      <tool_NumberTxx>9</tool_NumberTxx>
      <tool_CuttingTime>00:03:00</tool_CuttingTime>
      <tool_CuttingTimeSec>180</tool_CuttingTimeSec>
      <tool_UsedWithCompensation>Yes</tool_UsedWithCompensation>
      <tool_MotionLimitsMin_Z>-35</tool_MotionLimitsMin_Z>
      <tool_MotionLimitsMax_Z>-1</tool_MotionLimitsMax_Z>
      <tool_FirstOperationName>P_contour4</tool_FirstOperationName>
      <tool_LastOperationName>P_contour5</tool_LastOperationName>
      <tool_FirstOperationIndex>2</tool_FirstOperationIndex>
      <tool_LastOperationIndex>3</tool_LastOperationIndex>
    </Tool>
    <Tool>
      <tool_A/>
      <tool_A_Label/>
      <tool_AD>16</tool_AD>
      <tool_AD_Label/>
      <tool_BT/>
      <tool_BT_Label/>
      <tool_CatalogNumber>178523</tool_CatalogNumber>
      <tool_CatalogNumber_Label>Catalog number</tool_CatalogNumber_Label>
      <tool_CD/>
      <tool_CD_Label/>
      <tool_CL>24</tool_CL>
      <tool_CL_Label/>
      <tool_ConeL/>
      <tool_ConeL_Label/>
      <tool_ConicalShoulder/>
      <tool_ConicalShoulder_Label/>
      <tool_D>2</tool_D>
      <tool_D_Label>D</tool_D_Label>
      <tool_D1/>
      <tool_D1_Label/>
      <tool_Description/>
      <tool_Description_Label>Tool Description</tool_Description_Label>
      <tool_Dia>16</tool_Dia>
      <tool_Dia_Label/>
      <tool_DiameterUnit>mm</tool_DiameterUnit>
      <tool_DiameterUnit_Label/>
      <tool_H>2</tool_H>
      <tool_H_Label>H</tool_H_Label>
      <tool_H_length>195</tool_H_length>
      <tool_H_length_Label/>
      <tool_HolderImage>HSK A100 ER40X160-HSK A100 ER40X160.png</tool_HolderImage>
      <tool_HolderImage_Label>Image</tool_HolderImage_Label>
      <tool_HolderType>HSK A100 ER40X160-HSK A100 ER40X160</tool_HolderType>
      <tool_HolderType_Label>Holder Type</tool_HolderType_Label>
      <tool_ChL/>
      <tool_ChL_Label/>
      <tool_IdNumber/>
      <tool_IdNumber_Label>ID Number</tool_IdNumber_Label>
      <tool_Image>AHT_tool7.png</tool_Image>
      <tool_Image_Label>Tool Image</tool_Image_Label>
      <tool_InternalID>7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2</tool_NFlutes>
      <tool_NFlutes_Label>Flutes</tool_NFlutes_Label>
      <tool_NTeeth/>
      <tool_NTeeth_Label/>
      <tool_Number>2-Spindle-Station_1</tool_Number>
      <tool_Number_Label>Tool Number</tool_Number_Label>
      <tool_OHL>35</tool_OHL>
      <tool_OHL_Label/>
      <tool_ParamsImage>ToolsImages/mill_type_2.png</tool_ParamsImage>
      <tool_ParamsImage_Label/>
      <tool_Pitch/>
      <tool_Pitch_Label/>
      <tool_PitchUnit/>
      <tool_PitchUnit_Label/>
      <tool_R/>
      <tool_R_Label/>
      <tool_Rough>0</tool_Rough>
      <tool_Rough_Label>Rough</tool_Rough_Label>
      <tool_SA>0</tool_SA>
      <tool_SA_Label/>
      <tool_SD>16</tool_SD>
      <tool_SD_Label/>
      <tool_SecondLenOffset/>
      <tool_SecondLenOffset_Label/>
      <tool_SL>30</tool_SL>
      <tool_SL_Label/>
      <tool_ST/>
      <tool_ST_Label/>
      <tool_SW/>
      <tool_SW_Label/>
      <tool_TCL/>
      <tool_TCL_Label/>
      <tool_TD/>
      <tool_TD_Label/>
      <tool_ThreadStandart/>
      <tool_ThreadStandart_Label/>
      <tool_TipL/>
      <tool_TipL_Label/>
      <tool_TipPossitionX/>
      <tool_TipPossitionX_Label/>
      <tool_TipPossitionZ/>
      <tool_TipPossitionZ_Label/>
      <tool_TL>80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END MILL</tool_Type>
      <tool_Type_Label>Tool type</tool_Type_Label>
      <tool_W/>
      <tool_W_Label/>
      <tool_NumberTxx>2</tool_NumberTxx>
      <tool_CuttingTime>0:08:34</tool_CuttingTime>
      <tool_CuttingTimeSec>514</tool_CuttingTimeSec>
      <tool_UsedWithCompensation>Yes</tool_UsedWithCompensation>
      <tool_MotionLimitsMin_Z>-4,5</tool_MotionLimitsMin_Z>
      <tool_MotionLimitsMax_Z>2</tool_MotionLimitsMax_Z>
      <tool_FirstOperationName>P_contour20</tool_FirstOperationName>
      <tool_LastOperationName>P_contour20</tool_LastOperationName>
      <tool_FirstOperationIndex>4</tool_FirstOperationIndex>
      <tool_LastOperationIndex>4</tool_LastOperationIndex>
    </Tool>
    <Tool>
      <tool_A>118</tool_A>
      <tool_A_Label/>
      <tool_AD>5</tool_AD>
      <tool_AD_Label/>
      <tool_BT/>
      <tool_BT_Label/>
      <tool_CatalogNumber>185695</tool_CatalogNumber>
      <tool_CatalogNumber_Label>Catalog number</tool_CatalogNumber_Label>
      <tool_CD/>
      <tool_CD_Label/>
      <tool_CL>24</tool_CL>
      <tool_CL_Label/>
      <tool_ConeL/>
      <tool_ConeL_Label/>
      <tool_ConicalShoulder/>
      <tool_ConicalShoulder_Label/>
      <tool_D>3</tool_D>
      <tool_D_Label>D</tool_D_Label>
      <tool_D1/>
      <tool_D1_Label/>
      <tool_Description/>
      <tool_Description_Label>Tool Description</tool_Description_Label>
      <tool_Dia>5</tool_Dia>
      <tool_Dia_Label/>
      <tool_DiameterUnit>mm</tool_DiameterUnit>
      <tool_DiameterUnit_Label/>
      <tool_H>3</tool_H>
      <tool_H_Label>H</tool_H_Label>
      <tool_H_length>115</tool_H_length>
      <tool_H_length_Label/>
      <tool_HolderImage>HSK A50 SRKIN6X80-HSK A50 SRKIN6X80.png</tool_HolderImage>
      <tool_HolderImage_Label>Image</tool_HolderImage_Label>
      <tool_HolderType>HSK A50 SRKIN6X80-HSK A50 SRKIN6X80</tool_HolderType>
      <tool_HolderType_Label>Holder Type</tool_HolderType_Label>
      <tool_ChL/>
      <tool_ChL_Label/>
      <tool_IdNumber/>
      <tool_IdNumber_Label>ID Number</tool_IdNumber_Label>
      <tool_Image>AHT_tool10.png</tool_Image>
      <tool_Image_Label>Tool Image</tool_Image_Label>
      <tool_InternalID>10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1</tool_NFlutes>
      <tool_NFlutes_Label>Flutes</tool_NFlutes_Label>
      <tool_NTeeth/>
      <tool_NTeeth_Label/>
      <tool_Number>3-Spindle-Station_1</tool_Number>
      <tool_Number_Label>Tool Number</tool_Number_Label>
      <tool_OHL>35</tool_OHL>
      <tool_OHL_Label/>
      <tool_ParamsImage>ToolsImages/mill_type_0.png</tool_ParamsImage>
      <tool_ParamsImage_Label/>
      <tool_Pitch/>
      <tool_Pitch_Label/>
      <tool_PitchUnit/>
      <tool_PitchUnit_Label/>
      <tool_R/>
      <tool_R_Label/>
      <tool_Rough>0</tool_Rough>
      <tool_Rough_Label>Rough</tool_Rough_Label>
      <tool_SA/>
      <tool_SA_Label/>
      <tool_SD/>
      <tool_SD_Label/>
      <tool_SecondLenOffset/>
      <tool_SecondLenOffset_Label/>
      <tool_SL>30</tool_SL>
      <tool_SL_Label/>
      <tool_ST/>
      <tool_ST_Label/>
      <tool_SW/>
      <tool_SW_Label/>
      <tool_TCL/>
      <tool_TCL_Label/>
      <tool_TD/>
      <tool_TD_Label/>
      <tool_ThreadStandart/>
      <tool_ThreadStandart_Label/>
      <tool_TipL/>
      <tool_TipL_Label/>
      <tool_TipPossitionX/>
      <tool_TipPossitionX_Label/>
      <tool_TipPossitionZ/>
      <tool_TipPossitionZ_Label/>
      <tool_TL>80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DRILL</tool_Type>
      <tool_Type_Label>Tool type</tool_Type_Label>
      <tool_W/>
      <tool_W_Label/>
      <tool_NumberTxx>3</tool_NumberTxx>
      <tool_CuttingTime>0:00:16</tool_CuttingTime>
      <tool_CuttingTimeSec>16</tool_CuttingTimeSec>
      <tool_UsedWithCompensation>No</tool_UsedWithCompensation>
      <tool_MotionLimitsMin_Z>-16,502</tool_MotionLimitsMin_Z>
      <tool_MotionLimitsMax_Z>2</tool_MotionLimitsMax_Z>
      <tool_FirstOperationName>D_drill8</tool_FirstOperationName>
      <tool_LastOperationName>D_drill8</tool_LastOperationName>
      <tool_FirstOperationIndex>5</tool_FirstOperationIndex>
      <tool_LastOperationIndex>5</tool_LastOperationIndex>
    </Tool>
    <Tool>
      <tool_A>118</tool_A>
      <tool_A_Label/>
      <tool_AD>8</tool_AD>
      <tool_AD_Label/>
      <tool_BT/>
      <tool_BT_Label/>
      <tool_CatalogNumber>155165465</tool_CatalogNumber>
      <tool_CatalogNumber_Label>Catalog number</tool_CatalogNumber_Label>
      <tool_CD/>
      <tool_CD_Label/>
      <tool_CL>24</tool_CL>
      <tool_CL_Label/>
      <tool_ConeL/>
      <tool_ConeL_Label/>
      <tool_ConicalShoulder/>
      <tool_ConicalShoulder_Label/>
      <tool_D>4</tool_D>
      <tool_D_Label>D</tool_D_Label>
      <tool_D1/>
      <tool_D1_Label/>
      <tool_Description/>
      <tool_Description_Label>Tool Description</tool_Description_Label>
      <tool_Dia>8</tool_Dia>
      <tool_Dia_Label/>
      <tool_DiameterUnit>mm</tool_DiameterUnit>
      <tool_DiameterUnit_Label/>
      <tool_H>4</tool_H>
      <tool_H_Label>H</tool_H_Label>
      <tool_H_length>115</tool_H_length>
      <tool_H_length_Label/>
      <tool_HolderImage>HSK A50 SRKIN6X80-HSK A50 SRKIN6X80.png</tool_HolderImage>
      <tool_HolderImage_Label>Image</tool_HolderImage_Label>
      <tool_HolderType>HSK A50 SRKIN6X80-HSK A50 SRKIN6X80</tool_HolderType>
      <tool_HolderType_Label>Holder Type</tool_HolderType_Label>
      <tool_ChL/>
      <tool_ChL_Label/>
      <tool_IdNumber/>
      <tool_IdNumber_Label>ID Number</tool_IdNumber_Label>
      <tool_Image>AHT_tool21.png</tool_Image>
      <tool_Image_Label>Tool Image</tool_Image_Label>
      <tool_InternalID>21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1</tool_NFlutes>
      <tool_NFlutes_Label>Flutes</tool_NFlutes_Label>
      <tool_NTeeth/>
      <tool_NTeeth_Label/>
      <tool_Number>4-Spindle-Station_1</tool_Number>
      <tool_Number_Label>Tool Number</tool_Number_Label>
      <tool_OHL>35</tool_OHL>
      <tool_OHL_Label/>
      <tool_ParamsImage>ToolsImages/mill_type_0.png</tool_ParamsImage>
      <tool_ParamsImage_Label/>
      <tool_Pitch/>
      <tool_Pitch_Label/>
      <tool_PitchUnit/>
      <tool_PitchUnit_Label/>
      <tool_R/>
      <tool_R_Label/>
      <tool_Rough>0</tool_Rough>
      <tool_Rough_Label>Rough</tool_Rough_Label>
      <tool_SA/>
      <tool_SA_Label/>
      <tool_SD/>
      <tool_SD_Label/>
      <tool_SecondLenOffset/>
      <tool_SecondLenOffset_Label/>
      <tool_SL>30</tool_SL>
      <tool_SL_Label/>
      <tool_ST/>
      <tool_ST_Label/>
      <tool_SW/>
      <tool_SW_Label/>
      <tool_TCL/>
      <tool_TCL_Label/>
      <tool_TD/>
      <tool_TD_Label/>
      <tool_ThreadStandart/>
      <tool_ThreadStandart_Label/>
      <tool_TipL/>
      <tool_TipL_Label/>
      <tool_TipPossitionX/>
      <tool_TipPossitionX_Label/>
      <tool_TipPossitionZ/>
      <tool_TipPossitionZ_Label/>
      <tool_TL>80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DRILL</tool_Type>
      <tool_Type_Label>Tool type</tool_Type_Label>
      <tool_W/>
      <tool_W_Label/>
      <tool_NumberTxx>4</tool_NumberTxx>
      <tool_CuttingTime>0:00:16</tool_CuttingTime>
      <tool_CuttingTimeSec>16</tool_CuttingTimeSec>
      <tool_UsedWithCompensation>No</tool_UsedWithCompensation>
      <tool_MotionLimitsMin_Z>-16,502</tool_MotionLimitsMin_Z>
      <tool_MotionLimitsMax_Z>2</tool_MotionLimitsMax_Z>
      <tool_FirstOperationName>D_drill8_1</tool_FirstOperationName>
      <tool_LastOperationName>D_drill8_1</tool_LastOperationName>
      <tool_FirstOperationIndex>6</tool_FirstOperationIndex>
      <tool_LastOperationIndex>6</tool_LastOperationIndex>
    </Tool>
    <Tool>
      <tool_A/>
      <tool_A_Label/>
      <tool_AD>6</tool_AD>
      <tool_AD_Label/>
      <tool_BT/>
      <tool_BT_Label/>
      <tool_CatalogNumber>5622866</tool_CatalogNumber>
      <tool_CatalogNumber_Label>Catalog number</tool_CatalogNumber_Label>
      <tool_CD/>
      <tool_CD_Label/>
      <tool_CL>12</tool_CL>
      <tool_CL_Label/>
      <tool_ConeL/>
      <tool_ConeL_Label/>
      <tool_ConicalShoulder/>
      <tool_ConicalShoulder_Label/>
      <tool_D>11</tool_D>
      <tool_D_Label>D</tool_D_Label>
      <tool_D1/>
      <tool_D1_Label/>
      <tool_Description/>
      <tool_Description_Label>Tool Description</tool_Description_Label>
      <tool_Dia>6</tool_Dia>
      <tool_Dia_Label/>
      <tool_DiameterUnit>mm</tool_DiameterUnit>
      <tool_DiameterUnit_Label/>
      <tool_H>11</tool_H>
      <tool_H_Label>H</tool_H_Label>
      <tool_H_length>97.2</tool_H_length>
      <tool_H_length_Label/>
      <tool_HolderImage>IDX40_DIN69893_HSK_A63-TA13_2P_ER20.png</tool_HolderImage>
      <tool_HolderImage_Label>Image</tool_HolderImage_Label>
      <tool_HolderType>IDX40_DIN69893_HSK_A63-TA13_2P_ER20</tool_HolderType>
      <tool_HolderType_Label>Holder Type</tool_HolderType_Label>
      <tool_ChL/>
      <tool_ChL_Label/>
      <tool_IdNumber>Tool6mm</tool_IdNumber>
      <tool_IdNumber_Label>ID Number</tool_IdNumber_Label>
      <tool_Image>AHT_tool15.png</tool_Image>
      <tool_Image_Label>Tool Image</tool_Image_Label>
      <tool_InternalID>15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9</tool_NFlutes>
      <tool_NFlutes_Label>Flutes</tool_NFlutes_Label>
      <tool_NTeeth/>
      <tool_NTeeth_Label/>
      <tool_Number>10-Spindle-Station_1</tool_Number>
      <tool_Number_Label>Tool Number</tool_Number_Label>
      <tool_OHL>20</tool_OHL>
      <tool_OHL_Label/>
      <tool_ParamsImage>ToolsImages/mill_type_2.png</tool_ParamsImage>
      <tool_ParamsImage_Label/>
      <tool_Pitch/>
      <tool_Pitch_Label/>
      <tool_PitchUnit/>
      <tool_PitchUnit_Label/>
      <tool_R/>
      <tool_R_Label/>
      <tool_Rough>0</tool_Rough>
      <tool_Rough_Label>Rough</tool_Rough_Label>
      <tool_SA>0</tool_SA>
      <tool_SA_Label/>
      <tool_SD>6</tool_SD>
      <tool_SD_Label/>
      <tool_SecondLenOffset/>
      <tool_SecondLenOffset_Label/>
      <tool_SL>12</tool_SL>
      <tool_SL_Label/>
      <tool_ST/>
      <tool_ST_Label/>
      <tool_SW/>
      <tool_SW_Label/>
      <tool_TCL/>
      <tool_TCL_Label/>
      <tool_TD/>
      <tool_TD_Label/>
      <tool_ThreadStandart/>
      <tool_ThreadStandart_Label/>
      <tool_TipL/>
      <tool_TipL_Label/>
      <tool_TipPossitionX/>
      <tool_TipPossitionX_Label/>
      <tool_TipPossitionZ/>
      <tool_TipPossitionZ_Label/>
      <tool_TL>57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EPX-F6 06-12C06F57</tool_Type>
      <tool_Type_Label>Tool type</tool_Type_Label>
      <tool_W/>
      <tool_W_Label/>
      <tool_NumberTxx>10</tool_NumberTxx>
      <tool_CuttingTime>00:00:27</tool_CuttingTime>
      <tool_CuttingTimeSec>27</tool_CuttingTimeSec>
      <tool_UsedWithCompensation>Yes</tool_UsedWithCompensation>
      <tool_MotionLimitsMin_Z>-35</tool_MotionLimitsMin_Z>
      <tool_MotionLimitsMax_Z>2</tool_MotionLimitsMax_Z>
      <tool_FirstOperationName>F_contour4</tool_FirstOperationName>
      <tool_LastOperationName>F_contour5</tool_LastOperationName>
      <tool_FirstOperationIndex>7</tool_FirstOperationIndex>
      <tool_LastOperationIndex>8</tool_LastOperationIndex>
    </Tool>
    <Tool>
      <tool_A/>
      <tool_A_Label/>
      <tool_AD>10</tool_AD>
      <tool_AD_Label/>
      <tool_BT/>
      <tool_BT_Label/>
      <tool_CatalogNumber>123568</tool_CatalogNumber>
      <tool_CatalogNumber_Label>Catalog number</tool_CatalogNumber_Label>
      <tool_CD/>
      <tool_CD_Label/>
      <tool_CL>24</tool_CL>
      <tool_CL_Label/>
      <tool_ConeL/>
      <tool_ConeL_Label/>
      <tool_ConicalShoulder/>
      <tool_ConicalShoulder_Label/>
      <tool_D>102</tool_D>
      <tool_D_Label>D</tool_D_Label>
      <tool_D1/>
      <tool_D1_Label/>
      <tool_Description/>
      <tool_Description_Label>Tool Description</tool_Description_Label>
      <tool_Dia>10</tool_Dia>
      <tool_Dia_Label/>
      <tool_DiameterUnit>mm</tool_DiameterUnit>
      <tool_DiameterUnit_Label/>
      <tool_H>102</tool_H>
      <tool_H_Label>H</tool_H_Label>
      <tool_H_length>112.2</tool_H_length>
      <tool_H_length_Label/>
      <tool_HolderImage>IDX40_DIN69893_HSK_A63-TA13_2P_ER20.png</tool_HolderImage>
      <tool_HolderImage_Label>Image</tool_HolderImage_Label>
      <tool_HolderType>IDX40_DIN69893_HSK_A63-TA13_2P_ER20</tool_HolderType>
      <tool_HolderType_Label>Holder Type</tool_HolderType_Label>
      <tool_ChL/>
      <tool_ChL_Label/>
      <tool_IdNumber>Tool10mm</tool_IdNumber>
      <tool_IdNumber_Label>ID Number</tool_IdNumber_Label>
      <tool_Image>AHT_tool16.png</tool_Image>
      <tool_Image_Label>Tool Image</tool_Image_Label>
      <tool_InternalID>16</tool_InternalID>
      <tool_L/>
      <tool_L_Label/>
      <tool_LengthUnit>mm</tool_LengthUnit>
      <tool_LengthUnit_Label/>
      <tool_Material>CUT_MTR_CARBIDE</tool_Material>
      <tool_Material_Label>Tool Material</tool_Material_Label>
      <tool_Message1/>
      <tool_Message1_Label>Message1</tool_Message1_Label>
      <tool_Message2/>
      <tool_Message2_Label>Message2</tool_Message2_Label>
      <tool_Message3/>
      <tool_Message3_Label>Message3</tool_Message3_Label>
      <tool_Message4/>
      <tool_Message4_Label>Message4</tool_Message4_Label>
      <tool_Message5/>
      <tool_Message5_Label>Message5</tool_Message5_Label>
      <tool_NFlutes>2</tool_NFlutes>
      <tool_NFlutes_Label>Flutes</tool_NFlutes_Label>
      <tool_NTeeth/>
      <tool_NTeeth_Label/>
      <tool_Number>10-Spindle-Station_1</tool_Number>
      <tool_Number_Label>Tool Number</tool_Number_Label>
      <tool_OHL>35</tool_OHL>
      <tool_OHL_Label/>
      <tool_ParamsImage>ToolsImages/mill_type_2.png</tool_ParamsImage>
      <tool_ParamsImage_Label/>
      <tool_Pitch/>
      <tool_Pitch_Label/>
      <tool_PitchUnit/>
      <tool_PitchUnit_Label/>
      <tool_R/>
      <tool_R_Label/>
      <tool_Rough>0</tool_Rough>
      <tool_Rough_Label>Rough</tool_Rough_Label>
      <tool_SA>0</tool_SA>
      <tool_SA_Label/>
      <tool_SD>10</tool_SD>
      <tool_SD_Label/>
      <tool_SecondLenOffset/>
      <tool_SecondLenOffset_Label/>
      <tool_SL>30</tool_SL>
      <tool_SL_Label/>
      <tool_ST/>
      <tool_ST_Label/>
      <tool_SW/>
      <tool_SW_Label/>
      <tool_TCL/>
      <tool_TCL_Label/>
      <tool_TD/>
      <tool_TD_Label/>
      <tool_ThreadStandart/>
      <tool_ThreadStandart_Label/>
      <tool_TipL/>
      <tool_TipL_Label/>
      <tool_TipPossitionX/>
      <tool_TipPossitionX_Label/>
      <tool_TipPossitionZ/>
      <tool_TipPossitionZ_Label/>
      <tool_TL>80</tool_TL>
      <tool_TL_Label/>
      <tool_TTool_a/>
      <tool_TTool_a_Label/>
      <tool_TTool_b/>
      <tool_TTool_b_Label/>
      <tool_TToolA/>
      <tool_TToolA_Label/>
      <tool_TToolAppDIR/>
      <tool_TToolAppDIR_Label/>
      <tool_TToolB/>
      <tool_TToolB_Label/>
      <tool_TToolC/>
      <tool_TToolC_Label/>
      <tool_TToolCutDir/>
      <tool_TToolCutDir_Label/>
      <tool_TToolD/>
      <tool_TToolD_Label/>
      <tool_TToolD1/>
      <tool_TToolD1_Label/>
      <tool_TToolD2/>
      <tool_TToolD2_Label/>
      <tool_TToolE/>
      <tool_TToolE_Label/>
      <tool_TToolF/>
      <tool_TToolF_Label/>
      <tool_TToolG/>
      <tool_TToolG_Label/>
      <tool_TToolH/>
      <tool_TToolH_Label/>
      <tool_TToolInsertA/>
      <tool_TToolInsertA_Label/>
      <tool_TToolInsertD/>
      <tool_TToolInsertD_Label/>
      <tool_TToolInsertH/>
      <tool_TToolInsertH_Label/>
      <tool_TToolInsertName/>
      <tool_TToolInsertName_Label/>
      <tool_TToolInsertp/>
      <tool_TToolInsertp_Label/>
      <tool_TToolInsertShape/>
      <tool_TToolInsertShape_Label/>
      <tool_TToolK/>
      <tool_TToolK_Label/>
      <tool_TToolL/>
      <tool_TToolL_Label/>
      <tool_TToolLength/>
      <tool_TToolLength_Label/>
      <tool_TToolNosePoint/>
      <tool_TToolNosePoint_Label/>
      <tool_TToolOrientation/>
      <tool_TToolOrientation_Label/>
      <tool_TToolR/>
      <tool_TToolR_Label/>
      <tool_TToolRa/>
      <tool_TToolRa_Label/>
      <tool_TToolRb/>
      <tool_TToolRb_Label/>
      <tool_TToolShankType/>
      <tool_TToolShankType_Label/>
      <tool_TToolShankWidth/>
      <tool_TToolShankWidth_Label/>
      <tool_TToolSpinDir/>
      <tool_TToolSpinDir_Label/>
      <tool_TToolW/>
      <tool_TToolW_Label/>
      <tool_Type>END MILL</tool_Type>
      <tool_Type_Label>Tool type</tool_Type_Label>
      <tool_W/>
      <tool_W_Label/>
      <tool_NumberTxx>10</tool_NumberTxx>
      <tool_CuttingTime>00:00:27</tool_CuttingTime>
      <tool_CuttingTimeSec>27</tool_CuttingTimeSec>
      <tool_UsedWithCompensation>Yes</tool_UsedWithCompensation>
      <tool_MotionLimitsMin_Z>-35</tool_MotionLimitsMin_Z>
      <tool_MotionLimitsMax_Z>2</tool_MotionLimitsMax_Z>
      <tool_FirstOperationName>F_contour4</tool_FirstOperationName>
      <tool_LastOperationName>F_contour5</tool_LastOperationName>
      <tool_FirstOperationIndex>7</tool_FirstOperationIndex>
      <tool_LastOperationIndex>8</tool_LastOperationIndex>
    </Tool>
  </Tools>
  <Operations>
    <Operation>
      <oper_CAMTreeIndex>1</oper_CAMTreeIndex>
      <oper_CAMTreeIndex_Label>Index</oper_CAMTreeIndex_Label>
      <oper_ClearenceLevel>25</oper_ClearenceLevel>
      <oper_ClearenceLevel_Label/>
      <oper_Compensation/>
      <oper_Compensation_Label/>
      <oper_Description/>
      <oper_Description_Label>Operation description</oper_Description_Label>
      <oper_DownStep>2</oper_DownStep>
      <oper_DownStep_Label>Step down</oper_DownStep_Label>
      <oper_DownStepFinish/>
      <oper_DownStepFinish_Label/>
      <oper_FeedBetweenHoles>0</oper_FeedBetweenHoles>
      <oper_FeedBetweenHoles_Label>Feed Between Holes</oper_FeedBetweenHoles_Label>
      <oper_FeedFinishXY>800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1000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/>
      <oper_GeomName_Label/>
      <oper_HomeNumber>MAC 1 (1-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JA10450</oper_ID>
      <oper_ID_Label>ID</oper_ID_Label>
      <oper_Image>\OperationsImages\JA10450.png</oper_Image>
      <oper_Image_Label>Image</oper_Image_Label>
      <oper_MaxOffset/>
      <oper_MaxOffset_Label/>
      <oper_MinOffset/>
      <oper_MinOffset_Label/>
      <oper_MotionLimitsMax_X>206</oper_MotionLimitsMax_X>
      <oper_MotionLimitsMax_Y>94</oper_MotionLimitsMax_Y>
      <oper_MotionLimitsMax_Z>4</oper_MotionLimitsMax_Z>
      <oper_MotionLimitsMin_X>-50</oper_MotionLimitsMin_X>
      <oper_MotionLimitsMin_Y>-2</oper_MotionLimitsMin_Y>
      <oper_MotionLimitsMin_Z>0</oper_MotionLimitsMin_Z>
      <oper_Name>FM_Updated stock</oper_Name>
      <oper_Name_Label>Operation Name</oper_Name_Label>
      <oper_OffsetFloor/>
      <oper_OffsetFloor_Label/>
      <oper_OffsetWall/>
      <oper_OffsetWall_Label/>
      <oper_OperationSplit/>
      <oper_OriginPositionImage/>
      <oper_OriginPositionImage_Label/>
      <oper_Par1>2</oper_Par1>
      <oper_Par1_Label>Upper Level</oper_Par1_Label>
      <oper_Par2/>
      <oper_Par2_Label/>
      <oper_Par3/>
      <oper_Par3_Label/>
      <oper_Par4/>
      <oper_Par4_Label/>
      <oper_Par5/>
      <oper_Par5_Label/>
      <oper_Par6/>
      <oper_Par6_Label/>
      <oper_Par7/>
      <oper_Par7_Label/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/>
      <oper_SideStep_Label/>
      <oper_SpinDirection>1</oper_SpinDirection>
      <oper_SpinDirection_Label>Spin direction</oper_SpinDirection_Label>
      <oper_SpinFinish>3333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2222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30</oper_StepOver>
      <oper_StepOver_Label/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0:01:14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1000</oper_ToolFeed1>
      <oper_ToolFeed1_Label>Feed XY/Feed Normal</oper_ToolFeed1_Label>
      <oper_ToolFeed2>300</oper_ToolFeed2>
      <oper_ToolFeed2_Label>Feed Z/Feed Finish</oper_ToolFeed2_Label>
      <oper_ToolFeed3>800</oper_ToolFeed3>
      <oper_ToolFeed3_Label>Feed Finish</oper_ToolFeed3_Label>
      <oper_ToolFeedLinkDown/>
      <oper_ToolFeedLinkDown_Label/>
      <oper_ToolFeedLinkUp/>
      <oper_ToolFeedLinkUp_Label/>
      <oper_ToolH/>
      <oper_ToolH_Label/>
      <oper_ToolIDNumber/>
      <oper_ToolIDNumber_Label>ID Number</oper_ToolIDNumber_Label>
      <oper_ToolNumber>1-Spindle-Station_1</oper_ToolNumber>
      <oper_ToolNumber_Label>Tool Number</oper_ToolNumber_Label>
      <oper_ToolPar1>40 mm</oper_ToolPar1>
      <oper_ToolPar1_Label>Diameter</oper_ToolPar1_Label>
      <oper_ToolPar2>0 mm</oper_ToolPar2>
      <oper_ToolPar2_Label>Corner radius</oper_ToolPar2_Label>
      <oper_ToolSecondLenOffset/>
      <oper_ToolSecondLenOffset_Label/>
      <oper_ToolSpin1>3333</oper_ToolSpin1>
      <oper_ToolSpin1_Label>Spin Finish</oper_ToolSpin1_Label>
      <oper_ToolSpin2>2222</oper_ToolSpin2>
      <oper_ToolSpin2_Label/>
      <oper_ToolType>FACE MILL</oper_ToolType>
      <oper_ToolType_Label>Type</oper_ToolType_Label>
      <oper_TotalPathLength>1329.995</oper_TotalPathLength>
      <oper_TotalPathLength_Label>Toolpath Length</oper_TotalPathLength_Label>
      <oper_TransType/>
      <oper_TransType_Label/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2222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Face</oper_Type>
      <oper_Type_Label>Operation type</oper_Type_Label>
      <oper_TypeTag>55</oper_TypeTag>
      <oper_TypeTag_Label>Operation type Tag</oper_TypeTag_Label>
      <oper_UpperLevel>2</oper_UpperLevel>
      <oper_UpperLevel_Label>Upper Level</oper_UpperLevel_Label>
      <OperationMiscPar/>
      <oper_ToolIndex>1</oper_ToolIndex>
      <oper_ToolNumberTxx>1</oper_ToolNumberTxx>
      <oper_ParametersCount>3</oper_ParametersCount>
      <oper_TimeSec>74</oper_TimeSec>
      <oper_SetupIndex>1</oper_SetupIndex>
    </Operation>
    <Operation>
      <oper_CAMTreeIndex>2</oper_CAMTreeIndex>
      <oper_CAMTreeIndex_Label>Index</oper_CAMTreeIndex_Label>
      <oper_ClearenceLevel>25</oper_ClearenceLevel>
      <oper_ClearenceLevel_Label/>
      <oper_Compensation>1</oper_Compensation>
      <oper_Compensation_Label>Compensation on rough passes
 and on last Clear offset pass</oper_Compensation_Label>
      <oper_Description/>
      <oper_Description_Label>Operation description</oper_Description_Label>
      <oper_DownStep>1</oper_DownStep>
      <oper_DownStep_Label>Step down</oper_DownStep_Label>
      <oper_DownStepFinish/>
      <oper_DownStepFinish_Label/>
      <oper_FeedBetweenHoles>0</oper_FeedBetweenHoles>
      <oper_FeedBetweenHoles_Label>Feed Between Holes</oper_FeedBetweenHoles_Label>
      <oper_FeedFinishXY>800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1000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>contour4</oper_GeomName>
      <oper_GeomName_Label>Geometry</oper_GeomName_Label>
      <oper_HomeNumber>MAC 1 (2-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JA18058</oper_ID>
      <oper_ID_Label>ID</oper_ID_Label>
      <oper_Image>\OperationsImages\JA18058.png</oper_Image>
      <oper_Image_Label>Image</oper_Image_Label>
      <oper_MaxOffset/>
      <oper_MaxOffset_Label/>
      <oper_MinOffset/>
      <oper_MinOffset_Label/>
      <oper_MotionLimitsMax_X>198</oper_MotionLimitsMax_X>
      <oper_MotionLimitsMax_Y>69</oper_MotionLimitsMax_Y>
      <oper_MotionLimitsMax_Z>-1</oper_MotionLimitsMax_Z>
      <oper_MotionLimitsMin_X>-19</oper_MotionLimitsMin_X>
      <oper_MotionLimitsMin_Y>5</oper_MotionLimitsMin_Y>
      <oper_MotionLimitsMin_Z>-35</oper_MotionLimitsMin_Z>
      <oper_Name>P_contour4</oper_Name>
      <oper_Name_Label>Operation Name</oper_Name_Label>
      <oper_OffsetFloor>0</oper_OffsetFloor>
      <oper_OffsetFloor_Label>Floor offset</oper_OffsetFloor_Label>
      <oper_OffsetWall>0.5</oper_OffsetWall>
      <oper_OffsetWall_Label>Wall offset</oper_OffsetWall_Label>
      <oper_OperationSplit/>
      <oper_OriginPositionImage/>
      <oper_OriginPositionImage_Label/>
      <oper_Par1>0</oper_Par1>
      <oper_Par1_Label>Upper Level</oper_Par1_Label>
      <oper_Par2>3</oper_Par2>
      <oper_Par2_Label>Pocket depth</oper_Par2_Label>
      <oper_Par3/>
      <oper_Par3_Label/>
      <oper_Par4/>
      <oper_Par4_Label/>
      <oper_Par5/>
      <oper_Par5_Label/>
      <oper_Par6/>
      <oper_Par6_Label/>
      <oper_Par7>0.5</oper_Par7>
      <oper_Par7_Label>Island offset</oper_Par7_Label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>50</oper_SideStep>
      <oper_SideStep_Label/>
      <oper_SpinDirection>1</oper_SpinDirection>
      <oper_SpinDirection_Label>Spin direction</oper_SpinDirection_Label>
      <oper_SpinFinish>3500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3500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50</oper_StepOver>
      <oper_StepOver_Label>Step over</oper_StepOver_Label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0:01:46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1000</oper_ToolFeed1>
      <oper_ToolFeed1_Label>Feed XY/Feed Normal</oper_ToolFeed1_Label>
      <oper_ToolFeed2>300</oper_ToolFeed2>
      <oper_ToolFeed2_Label>Feed Z/Feed Finish</oper_ToolFeed2_Label>
      <oper_ToolFeed3>800</oper_ToolFeed3>
      <oper_ToolFeed3_Label>Finish feed XY</oper_ToolFeed3_Label>
      <oper_ToolFeedLinkDown/>
      <oper_ToolFeedLinkDown_Label/>
      <oper_ToolFeedLinkUp/>
      <oper_ToolFeedLinkUp_Label/>
      <oper_ToolH/>
      <oper_ToolH_Label/>
      <oper_ToolIDNumber>Tool_2</oper_ToolIDNumber>
      <oper_ToolIDNumber_Label>ID Number</oper_ToolIDNumber_Label>
      <oper_ToolNumber>9-Spindle-Station_1</oper_ToolNumber>
      <oper_ToolNumber_Label>Tool Number</oper_ToolNumber_Label>
      <oper_ToolPar1>6 mm</oper_ToolPar1>
      <oper_ToolPar1_Label>Diameter</oper_ToolPar1_Label>
      <oper_ToolPar2>0 mm</oper_ToolPar2>
      <oper_ToolPar2_Label>Corner radius</oper_ToolPar2_Label>
      <oper_ToolSecondLenOffset/>
      <oper_ToolSecondLenOffset_Label/>
      <oper_ToolSpin1>3500</oper_ToolSpin1>
      <oper_ToolSpin1_Label>Spin Finish</oper_ToolSpin1_Label>
      <oper_ToolSpin2>3500</oper_ToolSpin2>
      <oper_ToolSpin2_Label>Spin rate</oper_ToolSpin2_Label>
      <oper_ToolType>END MILL</oper_ToolType>
      <oper_ToolType_Label>Type</oper_ToolType_Label>
      <oper_TotalPathLength>1710.184</oper_TotalPathLength>
      <oper_TotalPathLength_Label>Toolpath Length</oper_TotalPathLength_Label>
      <oper_TransType/>
      <oper_TransType_Label>Transform</oper_TransType_Label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3500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Pocket</oper_Type>
      <oper_Type_Label>Operation type</oper_Type_Label>
      <oper_TypeTag>0</oper_TypeTag>
      <oper_TypeTag_Label>Operation type Tag</oper_TypeTag_Label>
      <oper_UpperLevel>0</oper_UpperLevel>
      <oper_UpperLevel_Label>Upper Level</oper_UpperLevel_Label>
      <OperationMiscPar/>
      <oper_ToolIndex>2</oper_ToolIndex>
      <oper_ToolNumberTxx>9</oper_ToolNumberTxx>
      <oper_ParametersCount>7</oper_ParametersCount>
      <oper_TimeSec>106</oper_TimeSec>
      <oper_SetupIndex>1</oper_SetupIndex>
    </Operation>
    <Operation>
      <oper_CAMTreeIndex>3</oper_CAMTreeIndex>
      <oper_CAMTreeIndex_Label>Index</oper_CAMTreeIndex_Label>
      <oper_ClearenceLevel>25</oper_ClearenceLevel>
      <oper_ClearenceLevel_Label/>
      <oper_Compensation>1</oper_Compensation>
      <oper_Compensation_Label>Compensation on rough passes
 and on last Clear offset pass</oper_Compensation_Label>
      <oper_Description/>
      <oper_Description_Label>Operation description</oper_Description_Label>
      <oper_DownStep>1</oper_DownStep>
      <oper_DownStep_Label>Step down</oper_DownStep_Label>
      <oper_DownStepFinish/>
      <oper_DownStepFinish_Label/>
      <oper_FeedBetweenHoles>0</oper_FeedBetweenHoles>
      <oper_FeedBetweenHoles_Label>Feed Between Holes</oper_FeedBetweenHoles_Label>
      <oper_FeedFinishXY>800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1000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>contour5</oper_GeomName>
      <oper_GeomName_Label>Geometry</oper_GeomName_Label>
      <oper_HomeNumber>MAC 1 (3-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JA31384</oper_ID>
      <oper_ID_Label>ID</oper_ID_Label>
      <oper_Image>\OperationsImages\JA31384.png</oper_Image>
      <oper_Image_Label>Image</oper_Image_Label>
      <oper_MaxOffset/>
      <oper_MaxOffset_Label/>
      <oper_MinOffset/>
      <oper_MinOffset_Label/>
      <oper_MotionLimitsMax_X>20</oper_MotionLimitsMax_X>
      <oper_MotionLimitsMax_Y>67</oper_MotionLimitsMax_Y>
      <oper_MotionLimitsMax_Z>-1</oper_MotionLimitsMax_Z>
      <oper_MotionLimitsMin_X>-17</oper_MotionLimitsMin_X>
      <oper_MotionLimitsMin_Y>-5</oper_MotionLimitsMin_Y>
      <oper_MotionLimitsMin_Z>-35</oper_MotionLimitsMin_Z>
      <oper_Name>P_contour5</oper_Name>
      <oper_Name_Label>Operation Name</oper_Name_Label>
      <oper_OffsetFloor>0</oper_OffsetFloor>
      <oper_OffsetFloor_Label>Floor offset</oper_OffsetFloor_Label>
      <oper_OffsetWall>0.5</oper_OffsetWall>
      <oper_OffsetWall_Label>Wall offset</oper_OffsetWall_Label>
      <oper_OperationSplit/>
      <oper_OriginPositionImage/>
      <oper_OriginPositionImage_Label/>
      <oper_Par1>0</oper_Par1>
      <oper_Par1_Label>Upper Level</oper_Par1_Label>
      <oper_Par2>3</oper_Par2>
      <oper_Par2_Label>Pocket depth</oper_Par2_Label>
      <oper_Par3/>
      <oper_Par3_Label/>
      <oper_Par4/>
      <oper_Par4_Label/>
      <oper_Par5/>
      <oper_Par5_Label/>
      <oper_Par6/>
      <oper_Par6_Label/>
      <oper_Par7>0.5</oper_Par7>
      <oper_Par7_Label>Island offset</oper_Par7_Label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>50</oper_SideStep>
      <oper_SideStep_Label/>
      <oper_SpinDirection>1</oper_SpinDirection>
      <oper_SpinDirection_Label>Spin direction</oper_SpinDirection_Label>
      <oper_SpinFinish>3500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3500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50</oper_StepOver>
      <oper_StepOver_Label>Step over</oper_StepOver_Label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0:01:14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1000</oper_ToolFeed1>
      <oper_ToolFeed1_Label>Feed XY/Feed Normal</oper_ToolFeed1_Label>
      <oper_ToolFeed2>300</oper_ToolFeed2>
      <oper_ToolFeed2_Label>Feed Z/Feed Finish</oper_ToolFeed2_Label>
      <oper_ToolFeed3>800</oper_ToolFeed3>
      <oper_ToolFeed3_Label>Finish feed XY</oper_ToolFeed3_Label>
      <oper_ToolFeedLinkDown/>
      <oper_ToolFeedLinkDown_Label/>
      <oper_ToolFeedLinkUp/>
      <oper_ToolFeedLinkUp_Label/>
      <oper_ToolH/>
      <oper_ToolH_Label/>
      <oper_ToolIDNumber>Tool_2</oper_ToolIDNumber>
      <oper_ToolIDNumber_Label>ID Number</oper_ToolIDNumber_Label>
      <oper_ToolNumber>9-Spindle-Station_1</oper_ToolNumber>
      <oper_ToolNumber_Label>Tool Number</oper_ToolNumber_Label>
      <oper_ToolPar1>10 mm</oper_ToolPar1>
      <oper_ToolPar1_Label>Diameter</oper_ToolPar1_Label>
      <oper_ToolPar2>0 mm</oper_ToolPar2>
      <oper_ToolPar2_Label>Corner radius</oper_ToolPar2_Label>
      <oper_ToolSecondLenOffset/>
      <oper_ToolSecondLenOffset_Label/>
      <oper_ToolSpin1>3500</oper_ToolSpin1>
      <oper_ToolSpin1_Label>Spin Finish</oper_ToolSpin1_Label>
      <oper_ToolSpin2>3500</oper_ToolSpin2>
      <oper_ToolSpin2_Label>Spin rate</oper_ToolSpin2_Label>
      <oper_ToolType>END MILL</oper_ToolType>
      <oper_ToolType_Label>Type</oper_ToolType_Label>
      <oper_TotalPathLength>1184.041</oper_TotalPathLength>
      <oper_TotalPathLength_Label>Toolpath Length</oper_TotalPathLength_Label>
      <oper_TransType/>
      <oper_TransType_Label>Transform</oper_TransType_Label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3500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Pocket</oper_Type>
      <oper_Type_Label>Operation type</oper_Type_Label>
      <oper_TypeTag>0</oper_TypeTag>
      <oper_TypeTag_Label>Operation type Tag</oper_TypeTag_Label>
      <oper_UpperLevel>0</oper_UpperLevel>
      <oper_UpperLevel_Label>Upper Level</oper_UpperLevel_Label>
      <OperationMiscPar/>
      <oper_ToolIndex>2</oper_ToolIndex>
      <oper_ToolNumberTxx>9</oper_ToolNumberTxx>
      <oper_ParametersCount>7</oper_ParametersCount>
      <oper_TimeSec>74</oper_TimeSec>
      <oper_SetupIndex>1</oper_SetupIndex>
    </Operation>
    <Operation>
      <oper_CAMTreeIndex>4</oper_CAMTreeIndex>
      <oper_CAMTreeIndex_Label>Index</oper_CAMTreeIndex_Label>
      <oper_ClearenceLevel>25</oper_ClearenceLevel>
      <oper_ClearenceLevel_Label/>
      <oper_Compensation>1</oper_Compensation>
      <oper_Compensation_Label>Compensation on rough passes
 and on last Clear offset pass</oper_Compensation_Label>
      <oper_Description/>
      <oper_Description_Label>Operation description</oper_Description_Label>
      <oper_DownStep>1</oper_DownStep>
      <oper_DownStep_Label>Step down</oper_DownStep_Label>
      <oper_DownStepFinish/>
      <oper_DownStepFinish_Label/>
      <oper_FeedBetweenHoles>0</oper_FeedBetweenHoles>
      <oper_FeedBetweenHoles_Label>Feed Between Holes</oper_FeedBetweenHoles_Label>
      <oper_FeedFinishXY>800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1000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>contour20</oper_GeomName>
      <oper_GeomName_Label>Geometry</oper_GeomName_Label>
      <oper_HomeNumber>MAC 1 (1-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JA30612</oper_ID>
      <oper_ID_Label>ID</oper_ID_Label>
      <oper_Image>\OperationsImages\JA30612.png</oper_Image>
      <oper_Image_Label>Image</oper_Image_Label>
      <oper_MaxOffset/>
      <oper_MaxOffset_Label/>
      <oper_MinOffset/>
      <oper_MinOffset_Label/>
      <oper_MotionLimitsMax_X>162.7</oper_MotionLimitsMax_X>
      <oper_MotionLimitsMax_Y>84.7</oper_MotionLimitsMax_Y>
      <oper_MotionLimitsMax_Z>2</oper_MotionLimitsMax_Z>
      <oper_MotionLimitsMin_X>17.3</oper_MotionLimitsMin_X>
      <oper_MotionLimitsMin_Y>15.3</oper_MotionLimitsMin_Y>
      <oper_MotionLimitsMin_Z>-4.5</oper_MotionLimitsMin_Z>
      <oper_Name>P_contour20</oper_Name>
      <oper_Name_Label>Operation Name</oper_Name_Label>
      <oper_OffsetFloor>0</oper_OffsetFloor>
      <oper_OffsetFloor_Label>Floor offset</oper_OffsetFloor_Label>
      <oper_OffsetWall>0.5</oper_OffsetWall>
      <oper_OffsetWall_Label>Wall offset</oper_OffsetWall_Label>
      <oper_OperationSplit/>
      <oper_OriginPositionImage/>
      <oper_OriginPositionImage_Label/>
      <oper_Par1>0</oper_Par1>
      <oper_Par1_Label>Upper Level</oper_Par1_Label>
      <oper_Par2>4.5</oper_Par2>
      <oper_Par2_Label>Pocket depth</oper_Par2_Label>
      <oper_Par3/>
      <oper_Par3_Label/>
      <oper_Par4/>
      <oper_Par4_Label/>
      <oper_Par5/>
      <oper_Par5_Label/>
      <oper_Par6/>
      <oper_Par6_Label/>
      <oper_Par7>0.5</oper_Par7>
      <oper_Par7_Label>Island offset</oper_Par7_Label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>50</oper_SideStep>
      <oper_SideStep_Label/>
      <oper_SpinDirection>1</oper_SpinDirection>
      <oper_SpinDirection_Label>Spin direction</oper_SpinDirection_Label>
      <oper_SpinFinish>3500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3500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50</oper_StepOver>
      <oper_StepOver_Label>Step over</oper_StepOver_Label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0:08:34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1000</oper_ToolFeed1>
      <oper_ToolFeed1_Label>Feed XY/Feed Normal</oper_ToolFeed1_Label>
      <oper_ToolFeed2>300</oper_ToolFeed2>
      <oper_ToolFeed2_Label>Feed Z/Feed Finish</oper_ToolFeed2_Label>
      <oper_ToolFeed3>800</oper_ToolFeed3>
      <oper_ToolFeed3_Label>Finish feed XY</oper_ToolFeed3_Label>
      <oper_ToolFeedLinkDown/>
      <oper_ToolFeedLinkDown_Label/>
      <oper_ToolFeedLinkUp/>
      <oper_ToolFeedLinkUp_Label/>
      <oper_ToolH/>
      <oper_ToolH_Label/>
      <oper_ToolIDNumber/>
      <oper_ToolIDNumber_Label>ID Number</oper_ToolIDNumber_Label>
      <oper_ToolNumber>2-Spindle-Station_1</oper_ToolNumber>
      <oper_ToolNumber_Label>Tool Number</oper_ToolNumber_Label>
      <oper_ToolPar1>16 mm</oper_ToolPar1>
      <oper_ToolPar1_Label>Diameter</oper_ToolPar1_Label>
      <oper_ToolPar2>0 mm</oper_ToolPar2>
      <oper_ToolPar2_Label>Corner radius</oper_ToolPar2_Label>
      <oper_ToolSecondLenOffset/>
      <oper_ToolSecondLenOffset_Label/>
      <oper_ToolSpin1>3500</oper_ToolSpin1>
      <oper_ToolSpin1_Label>Spin Finish</oper_ToolSpin1_Label>
      <oper_ToolSpin2>3500</oper_ToolSpin2>
      <oper_ToolSpin2_Label>Spin rate</oper_ToolSpin2_Label>
      <oper_ToolType>END MILL</oper_ToolType>
      <oper_ToolType_Label>Type</oper_ToolType_Label>
      <oper_TotalPathLength>8560.419</oper_TotalPathLength>
      <oper_TotalPathLength_Label>Toolpath Length</oper_TotalPathLength_Label>
      <oper_TransType/>
      <oper_TransType_Label>Transform</oper_TransType_Label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3500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Pocket</oper_Type>
      <oper_Type_Label>Operation type</oper_Type_Label>
      <oper_TypeTag>0</oper_TypeTag>
      <oper_TypeTag_Label>Operation type Tag</oper_TypeTag_Label>
      <oper_UpperLevel>0</oper_UpperLevel>
      <oper_UpperLevel_Label>Upper Level</oper_UpperLevel_Label>
      <OperationMiscPar/>
      <oper_ToolIndex>4</oper_ToolIndex>
      <oper_ToolNumberTxx>2</oper_ToolNumberTxx>
      <oper_ParametersCount>7</oper_ParametersCount>
      <oper_TimeSec>514</oper_TimeSec>
      <oper_SetupIndex>1</oper_SetupIndex>
    </Operation>
    <Operation>
      <oper_CAMTreeIndex>5</oper_CAMTreeIndex>
      <oper_CAMTreeIndex_Label>Index</oper_CAMTreeIndex_Label>
      <oper_ClearenceLevel>25</oper_ClearenceLevel>
      <oper_ClearenceLevel_Label/>
      <oper_Compensation/>
      <oper_Compensation_Label/>
      <oper_Description/>
      <oper_Description_Label>Operation description</oper_Description_Label>
      <oper_DownStep/>
      <oper_DownStep_Label/>
      <oper_DownStepFinish/>
      <oper_DownStepFinish_Label/>
      <oper_FeedBetweenHoles>20300</oper_FeedBetweenHoles>
      <oper_FeedBetweenHoles_Label>Feed Between Holes</oper_FeedBetweenHoles_Label>
      <oper_FeedFinishXY>300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300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>drill8</oper_GeomName>
      <oper_GeomName_Label>Geometry</oper_GeomName_Label>
      <oper_HomeNumber>MAC 1 (1-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JA08945</oper_ID>
      <oper_ID_Label>ID</oper_ID_Label>
      <oper_Image>\OperationsImages\JA08945.png</oper_Image>
      <oper_Image_Label>Image</oper_Image_Label>
      <oper_MaxOffset/>
      <oper_MaxOffset_Label/>
      <oper_MinOffset/>
      <oper_MinOffset_Label/>
      <oper_MotionLimitsMax_X>174.5</oper_MotionLimitsMax_X>
      <oper_MotionLimitsMax_Y>94.5</oper_MotionLimitsMax_Y>
      <oper_MotionLimitsMax_Z>2</oper_MotionLimitsMax_Z>
      <oper_MotionLimitsMin_X>5.5</oper_MotionLimitsMin_X>
      <oper_MotionLimitsMin_Y>5.5</oper_MotionLimitsMin_Y>
      <oper_MotionLimitsMin_Z>-16.502</oper_MotionLimitsMin_Z>
      <oper_Name>D_drill8</oper_Name>
      <oper_Name_Label>Operation Name</oper_Name_Label>
      <oper_OffsetFloor/>
      <oper_OffsetFloor_Label/>
      <oper_OffsetWall/>
      <oper_OffsetWall_Label/>
      <oper_OperationSplit/>
      <oper_OriginPositionImage/>
      <oper_OriginPositionImage_Label/>
      <oper_Par1>0</oper_Par1>
      <oper_Par1_Label>Upper Level</oper_Par1_Label>
      <oper_Par2>16.502</oper_Par2>
      <oper_Par2_Label>Drill depth</oper_Par2_Label>
      <oper_Par3>G81</oper_Par3>
      <oper_Par3_Label>Drill cycle type</oper_Par3_Label>
      <oper_Par4/>
      <oper_Par4_Label/>
      <oper_Par5/>
      <oper_Par5_Label/>
      <oper_Par6/>
      <oper_Par6_Label/>
      <oper_Par7/>
      <oper_Par7_Label/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/>
      <oper_SideStep_Label/>
      <oper_SpinDirection>1</oper_SpinDirection>
      <oper_SpinDirection_Label>Spin direction</oper_SpinDirection_Label>
      <oper_SpinFinish>3500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3500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0</oper_StepOver>
      <oper_StepOver_Label/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0:00:16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300</oper_ToolFeed1>
      <oper_ToolFeed1_Label>Feed XY/Feed Normal</oper_ToolFeed1_Label>
      <oper_ToolFeed2>300</oper_ToolFeed2>
      <oper_ToolFeed2_Label>Feed Z/Feed Finish</oper_ToolFeed2_Label>
      <oper_ToolFeed3>300</oper_ToolFeed3>
      <oper_ToolFeed3_Label>Finish feed XY</oper_ToolFeed3_Label>
      <oper_ToolFeedLinkDown/>
      <oper_ToolFeedLinkDown_Label/>
      <oper_ToolFeedLinkUp/>
      <oper_ToolFeedLinkUp_Label/>
      <oper_ToolH/>
      <oper_ToolH_Label/>
      <oper_ToolIDNumber/>
      <oper_ToolIDNumber_Label>ID Number</oper_ToolIDNumber_Label>
      <oper_ToolNumber>3-Spindle-Station_1</oper_ToolNumber>
      <oper_ToolNumber_Label>Tool Number</oper_ToolNumber_Label>
      <oper_ToolPar1>5 mm</oper_ToolPar1>
      <oper_ToolPar1_Label>Diameter</oper_ToolPar1_Label>
      <oper_ToolPar2>0 mm</oper_ToolPar2>
      <oper_ToolPar2_Label>Angle</oper_ToolPar2_Label>
      <oper_ToolSecondLenOffset/>
      <oper_ToolSecondLenOffset_Label/>
      <oper_ToolSpin1>3500</oper_ToolSpin1>
      <oper_ToolSpin1_Label>Spin Finish</oper_ToolSpin1_Label>
      <oper_ToolSpin2>3500</oper_ToolSpin2>
      <oper_ToolSpin2_Label>Spin rate</oper_ToolSpin2_Label>
      <oper_ToolType>DRILL</oper_ToolType>
      <oper_ToolType_Label>Type</oper_ToolType_Label>
      <oper_TotalPathLength>679.016</oper_TotalPathLength>
      <oper_TotalPathLength_Label>Toolpath Length</oper_TotalPathLength_Label>
      <oper_TransType/>
      <oper_TransType_Label>Transform</oper_TransType_Label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3500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Drilling</oper_Type>
      <oper_Type_Label>Operation type</oper_Type_Label>
      <oper_TypeTag>3</oper_TypeTag>
      <oper_TypeTag_Label>Operation type Tag</oper_TypeTag_Label>
      <oper_UpperLevel>0</oper_UpperLevel>
      <oper_UpperLevel_Label>Upper Level</oper_UpperLevel_Label>
      <OperationMiscPar/>
      <oper_ToolIndex>5</oper_ToolIndex>
      <oper_ToolNumberTxx>3</oper_ToolNumberTxx>
      <oper_ParametersCount>3</oper_ParametersCount>
      <oper_TimeSec>16</oper_TimeSec>
      <oper_SetupIndex>1</oper_SetupIndex>
    </Operation>
    <Operation>
      <oper_CAMTreeIndex>6</oper_CAMTreeIndex>
      <oper_CAMTreeIndex_Label>Index</oper_CAMTreeIndex_Label>
      <oper_ClearenceLevel>25</oper_ClearenceLevel>
      <oper_ClearenceLevel_Label/>
      <oper_Compensation/>
      <oper_Compensation_Label/>
      <oper_Description/>
      <oper_Description_Label>Operation description</oper_Description_Label>
      <oper_DownStep/>
      <oper_DownStep_Label/>
      <oper_DownStepFinish/>
      <oper_DownStepFinish_Label/>
      <oper_FeedBetweenHoles>20300</oper_FeedBetweenHoles>
      <oper_FeedBetweenHoles_Label>Feed Between Holes</oper_FeedBetweenHoles_Label>
      <oper_FeedFinishXY>300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300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>drill8</oper_GeomName>
      <oper_GeomName_Label>Geometry</oper_GeomName_Label>
      <oper_HomeNumber>MAC 1 (1-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JA32285</oper_ID>
      <oper_ID_Label>ID</oper_ID_Label>
      <oper_Image>\OperationsImages\JA32285.png</oper_Image>
      <oper_Image_Label>Image</oper_Image_Label>
      <oper_MaxOffset/>
      <oper_MaxOffset_Label/>
      <oper_MinOffset/>
      <oper_MinOffset_Label/>
      <oper_MotionLimitsMax_X>174.5</oper_MotionLimitsMax_X>
      <oper_MotionLimitsMax_Y>94.5</oper_MotionLimitsMax_Y>
      <oper_MotionLimitsMax_Z>2</oper_MotionLimitsMax_Z>
      <oper_MotionLimitsMin_X>5.5</oper_MotionLimitsMin_X>
      <oper_MotionLimitsMin_Y>5.5</oper_MotionLimitsMin_Y>
      <oper_MotionLimitsMin_Z>-16.502</oper_MotionLimitsMin_Z>
      <oper_Name>D_drill8_1</oper_Name>
      <oper_Name_Label>Operation Name</oper_Name_Label>
      <oper_OffsetFloor/>
      <oper_OffsetFloor_Label/>
      <oper_OffsetWall/>
      <oper_OffsetWall_Label/>
      <oper_OperationSplit/>
      <oper_OriginPositionImage/>
      <oper_OriginPositionImage_Label/>
      <oper_Par1>0</oper_Par1>
      <oper_Par1_Label>Upper Level</oper_Par1_Label>
      <oper_Par2>16.502</oper_Par2>
      <oper_Par2_Label>Drill depth</oper_Par2_Label>
      <oper_Par3>G81</oper_Par3>
      <oper_Par3_Label>Drill cycle type</oper_Par3_Label>
      <oper_Par4/>
      <oper_Par4_Label/>
      <oper_Par5/>
      <oper_Par5_Label/>
      <oper_Par6/>
      <oper_Par6_Label/>
      <oper_Par7/>
      <oper_Par7_Label/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/>
      <oper_SideStep_Label/>
      <oper_SpinDirection>1</oper_SpinDirection>
      <oper_SpinDirection_Label>Spin direction</oper_SpinDirection_Label>
      <oper_SpinFinish>3500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3500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0</oper_StepOver>
      <oper_StepOver_Label/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0:00:16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300</oper_ToolFeed1>
      <oper_ToolFeed1_Label>Feed XY/Feed Normal</oper_ToolFeed1_Label>
      <oper_ToolFeed2>300</oper_ToolFeed2>
      <oper_ToolFeed2_Label>Feed Z/Feed Finish</oper_ToolFeed2_Label>
      <oper_ToolFeed3>300</oper_ToolFeed3>
      <oper_ToolFeed3_Label>Finish feed XY</oper_ToolFeed3_Label>
      <oper_ToolFeedLinkDown/>
      <oper_ToolFeedLinkDown_Label/>
      <oper_ToolFeedLinkUp/>
      <oper_ToolFeedLinkUp_Label/>
      <oper_ToolH/>
      <oper_ToolH_Label/>
      <oper_ToolIDNumber/>
      <oper_ToolIDNumber_Label>ID Number</oper_ToolIDNumber_Label>
      <oper_ToolNumber>4-Spindle-Station_1</oper_ToolNumber>
      <oper_ToolNumber_Label>Tool Number</oper_ToolNumber_Label>
      <oper_ToolPar1>8 mm</oper_ToolPar1>
      <oper_ToolPar1_Label>Diameter</oper_ToolPar1_Label>
      <oper_ToolPar2>0 mm</oper_ToolPar2>
      <oper_ToolPar2_Label>Angle</oper_ToolPar2_Label>
      <oper_ToolSecondLenOffset/>
      <oper_ToolSecondLenOffset_Label/>
      <oper_ToolSpin1>3500</oper_ToolSpin1>
      <oper_ToolSpin1_Label>Spin Finish</oper_ToolSpin1_Label>
      <oper_ToolSpin2>3500</oper_ToolSpin2>
      <oper_ToolSpin2_Label>Spin rate</oper_ToolSpin2_Label>
      <oper_ToolType>DRILL</oper_ToolType>
      <oper_ToolType_Label>Type</oper_ToolType_Label>
      <oper_TotalPathLength>679.016</oper_TotalPathLength>
      <oper_TotalPathLength_Label>Toolpath Length</oper_TotalPathLength_Label>
      <oper_TransType/>
      <oper_TransType_Label>Transform</oper_TransType_Label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3500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Drilling</oper_Type>
      <oper_Type_Label>Operation type</oper_Type_Label>
      <oper_TypeTag>3</oper_TypeTag>
      <oper_TypeTag_Label>Operation type Tag</oper_TypeTag_Label>
      <oper_UpperLevel>0</oper_UpperLevel>
      <oper_UpperLevel_Label>Upper Level</oper_UpperLevel_Label>
      <OperationMiscPar/>
      <oper_ToolIndex>6</oper_ToolIndex>
      <oper_ToolNumberTxx>4</oper_ToolNumberTxx>
      <oper_ParametersCount>3</oper_ParametersCount>
      <oper_TimeSec>16</oper_TimeSec>
      <oper_SetupIndex>1</oper_SetupIndex>
    </Operation>
    <Operation>
      <oper_CAMTreeIndex>7</oper_CAMTreeIndex>
      <oper_CAMTreeIndex_Label>Index</oper_CAMTreeIndex_Label>
      <oper_ClearenceLevel>25</oper_ClearenceLevel>
      <oper_ClearenceLevel_Label/>
      <oper_Compensation>1</oper_Compensation>
      <oper_Compensation_Label>Compensation on rough passes
 and on last Clear offset pass</oper_Compensation_Label>
      <oper_Description/>
      <oper_Description_Label>Operation description</oper_Description_Label>
      <oper_DownStep/>
      <oper_DownStep_Label/>
      <oper_DownStepFinish>0</oper_DownStepFinish>
      <oper_DownStepFinish_Label>Step down</oper_DownStepFinish_Label>
      <oper_FeedBetweenHoles>0</oper_FeedBetweenHoles>
      <oper_FeedBetweenHoles_Label>Feed Between Holes</oper_FeedBetweenHoles_Label>
      <oper_FeedFinishXY>800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1000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>contour4</oper_GeomName>
      <oper_GeomName_Label>Geometry</oper_GeomName_Label>
      <oper_HomeNumber>MAC 1 (2-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JA11797</oper_ID>
      <oper_ID_Label>ID</oper_ID_Label>
      <oper_Image>\OperationsImages\JA11797.png</oper_Image>
      <oper_Image_Label>Image</oper_Image_Label>
      <oper_MaxOffset/>
      <oper_MaxOffset_Label/>
      <oper_MinOffset/>
      <oper_MinOffset_Label/>
      <oper_MotionLimitsMax_X>196.5</oper_MotionLimitsMax_X>
      <oper_MotionLimitsMax_Y>69.5</oper_MotionLimitsMax_Y>
      <oper_MotionLimitsMax_Z>2</oper_MotionLimitsMax_Z>
      <oper_MotionLimitsMin_X>-15.9</oper_MotionLimitsMin_X>
      <oper_MotionLimitsMin_Y>1.4</oper_MotionLimitsMin_Y>
      <oper_MotionLimitsMin_Z>-35</oper_MotionLimitsMin_Z>
      <oper_Name>F_contour4</oper_Name>
      <oper_Name_Label>Operation Name</oper_Name_Label>
      <oper_OffsetFloor/>
      <oper_OffsetFloor_Label/>
      <oper_OffsetWall/>
      <oper_OffsetWall_Label/>
      <oper_OperationSplit/>
      <oper_OriginPositionImage/>
      <oper_OriginPositionImage_Label/>
      <oper_Par1>0</oper_Par1>
      <oper_Par1_Label>Upper Level</oper_Par1_Label>
      <oper_Par2>3</oper_Par2>
      <oper_Par2_Label>Profile depth</oper_Par2_Label>
      <oper_Par3/>
      <oper_Par3_Label/>
      <oper_Par4/>
      <oper_Par4_Label/>
      <oper_Par5>Yes</oper_Par5>
      <oper_Par5_Label>Finish</oper_Par5_Label>
      <oper_Par6>0</oper_Par6>
      <oper_Par6_Label>Step down</oper_Par6_Label>
      <oper_Par7/>
      <oper_Par7_Label/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/>
      <oper_SideStep_Label/>
      <oper_SpinDirection>1</oper_SpinDirection>
      <oper_SpinDirection_Label>Spin direction</oper_SpinDirection_Label>
      <oper_SpinFinish>3500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3500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0</oper_StepOver>
      <oper_StepOver_Label>Extension/Overlap</oper_StepOver_Label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0:00:11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1000</oper_ToolFeed1>
      <oper_ToolFeed1_Label>Feed XY/Feed Normal</oper_ToolFeed1_Label>
      <oper_ToolFeed2>300</oper_ToolFeed2>
      <oper_ToolFeed2_Label>Feed Z/Feed Finish</oper_ToolFeed2_Label>
      <oper_ToolFeed3>800</oper_ToolFeed3>
      <oper_ToolFeed3_Label>Finish feed XY</oper_ToolFeed3_Label>
      <oper_ToolFeedLinkDown/>
      <oper_ToolFeedLinkDown_Label/>
      <oper_ToolFeedLinkUp/>
      <oper_ToolFeedLinkUp_Label/>
      <oper_ToolH/>
      <oper_ToolH_Label/>
      <oper_ToolIDNumber>Tool6mm</oper_ToolIDNumber>
      <oper_ToolIDNumber_Label>ID Number</oper_ToolIDNumber_Label>
      <oper_ToolNumber>10-Spindle-Station_1</oper_ToolNumber>
      <oper_ToolNumber_Label>Tool Number</oper_ToolNumber_Label>
      <oper_ToolPar1>6 mm</oper_ToolPar1>
      <oper_ToolPar1_Label>Diameter</oper_ToolPar1_Label>
      <oper_ToolPar2>0 mm</oper_ToolPar2>
      <oper_ToolPar2_Label>Corner radius</oper_ToolPar2_Label>
      <oper_ToolSecondLenOffset/>
      <oper_ToolSecondLenOffset_Label/>
      <oper_ToolSpin1>3500</oper_ToolSpin1>
      <oper_ToolSpin1_Label>Spin Finish</oper_ToolSpin1_Label>
      <oper_ToolSpin2>3500</oper_ToolSpin2>
      <oper_ToolSpin2_Label>Spin rate</oper_ToolSpin2_Label>
      <oper_ToolType>END MILL</oper_ToolType>
      <oper_ToolType_Label>Type</oper_ToolType_Label>
      <oper_TotalPathLength>197.032</oper_TotalPathLength>
      <oper_TotalPathLength_Label>Toolpath Length</oper_TotalPathLength_Label>
      <oper_TransType/>
      <oper_TransType_Label>Transform</oper_TransType_Label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3500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Profile</oper_Type>
      <oper_Type_Label>Operation type</oper_Type_Label>
      <oper_TypeTag>1</oper_TypeTag>
      <oper_TypeTag_Label>Operation type Tag</oper_TypeTag_Label>
      <oper_UpperLevel>0</oper_UpperLevel>
      <oper_UpperLevel_Label>Upper Level</oper_UpperLevel_Label>
      <OperationMiscPar/>
      <oper_ToolIndex>7</oper_ToolIndex>
      <oper_ToolNumberTxx>10</oper_ToolNumberTxx>
      <oper_ParametersCount>7</oper_ParametersCount>
      <oper_TimeSec>11</oper_TimeSec>
      <oper_SetupIndex>1</oper_SetupIndex>
    </Operation>
    <Operation>
      <oper_CAMTreeIndex>8</oper_CAMTreeIndex>
      <oper_CAMTreeIndex_Label>Index</oper_CAMTreeIndex_Label>
      <oper_ClearenceLevel>25</oper_ClearenceLevel>
      <oper_ClearenceLevel_Label/>
      <oper_Compensation>1</oper_Compensation>
      <oper_Compensation_Label>Compensation on rough passes
 and on last Clear offset pass</oper_Compensation_Label>
      <oper_Description/>
      <oper_Description_Label>Operation description</oper_Description_Label>
      <oper_DownStep/>
      <oper_DownStep_Label/>
      <oper_DownStepFinish>0</oper_DownStepFinish>
      <oper_DownStepFinish_Label>Step down</oper_DownStepFinish_Label>
      <oper_FeedBetweenHoles>0</oper_FeedBetweenHoles>
      <oper_FeedBetweenHoles_Label>Feed Between Holes</oper_FeedBetweenHoles_Label>
      <oper_FeedFinishXY>800</oper_FeedFinishXY>
      <oper_FeedFinishXY_Label>Finish feed XY</oper_FeedFinishXY_Label>
      <oper_FeedFloor>0</oper_FeedFloor>
      <oper_FeedFloor_Label>Floor feed</oper_FeedFloor_Label>
      <oper_FeedLeadInPercent>100</oper_FeedLeadInPercent>
      <oper_FeedLeadInPercent_Label>Feed Lead In, %</oper_FeedLeadInPercent_Label>
      <oper_FeedLeadOutPercent>100</oper_FeedLeadOutPercent>
      <oper_FeedLeadOutPercent_Label>Feed Lead Out, %</oper_FeedLeadOutPercent_Label>
      <oper_FeedLinkPercent>200</oper_FeedLinkPercent>
      <oper_FeedLinkPercent_Label>Feed Link, %</oper_FeedLinkPercent_Label>
      <oper_FeedRetract>100</oper_FeedRetract>
      <oper_FeedRetract_Label>Feed retract</oper_FeedRetract_Label>
      <oper_FeedXY>1000</oper_FeedXY>
      <oper_FeedXY_Label>Feed XY</oper_FeedXY_Label>
      <oper_FeedZ>300</oper_FeedZ>
      <oper_FeedZ_Label>Feed Z</oper_FeedZ_Label>
      <oper_FixtureId>0</oper_FixtureId>
      <oper_FixtureId_Label/>
      <oper_FixtureName>Setup</oper_FixtureName>
      <oper_FixtureName_Label/>
      <oper_GeomName>contour5</oper_GeomName>
      <oper_GeomName_Label>Geometry</oper_GeomName_Label>
      <oper_HomeNumber>MAC 1 (3- Position)</oper_HomeNumber>
      <oper_HomeNumber_Label>Coordinate system</oper_HomeNumber_Label>
      <oper_HSMMinToolLength/>
      <oper_HSMMinToolLength_Label/>
      <oper_CheckBetweenHoles>0</oper_CheckBetweenHoles>
      <oper_CheckBetweenHoles_Label>Check Between Holes</oper_CheckBetweenHoles_Label>
      <oper_ID>JA08365</oper_ID>
      <oper_ID_Label>ID</oper_ID_Label>
      <oper_Image>\OperationsImages\JA08365.png</oper_Image>
      <oper_Image_Label>Image</oper_Image_Label>
      <oper_MaxOffset/>
      <oper_MaxOffset_Label/>
      <oper_MinOffset/>
      <oper_MinOffset_Label/>
      <oper_MotionLimitsMax_X>30.5</oper_MotionLimitsMax_X>
      <oper_MotionLimitsMax_Y>77.5</oper_MotionLimitsMax_Y>
      <oper_MotionLimitsMax_Z>2</oper_MotionLimitsMax_Z>
      <oper_MotionLimitsMin_X>-33.5</oper_MotionLimitsMin_X>
      <oper_MotionLimitsMin_Y>-5</oper_MotionLimitsMin_Y>
      <oper_MotionLimitsMin_Z>-35</oper_MotionLimitsMin_Z>
      <oper_Name>F_contour5</oper_Name>
      <oper_Name_Label>Operation Name</oper_Name_Label>
      <oper_OffsetFloor/>
      <oper_OffsetFloor_Label/>
      <oper_OffsetWall/>
      <oper_OffsetWall_Label/>
      <oper_OperationSplit/>
      <oper_OriginPositionImage/>
      <oper_OriginPositionImage_Label/>
      <oper_Par1>0</oper_Par1>
      <oper_Par1_Label>Upper Level</oper_Par1_Label>
      <oper_Par2>3</oper_Par2>
      <oper_Par2_Label>Profile depth</oper_Par2_Label>
      <oper_Par3/>
      <oper_Par3_Label/>
      <oper_Par4/>
      <oper_Par4_Label/>
      <oper_Par5>Yes</oper_Par5>
      <oper_Par5_Label>Finish</oper_Par5_Label>
      <oper_Par6>0</oper_Par6>
      <oper_Par6_Label>Step down</oper_Par6_Label>
      <oper_Par7/>
      <oper_Par7_Label/>
      <oper_Par8/>
      <oper_Par8_Label/>
      <oper_Par9/>
      <oper_Par9_Label/>
      <oper_PassesTolerance/>
      <oper_PassesTolerance_Label/>
      <oper_ProbeActionType/>
      <oper_ProbeActionType_Label/>
      <oper_ProbeClearnceLevelDelta/>
      <oper_ProbeClearnceLevelDelta_Label/>
      <oper_ProbeCycle/>
      <oper_ProbeCycle_Label/>
      <oper_ProbeDiameter/>
      <oper_ProbeDiameter_Label/>
      <oper_ProbeCheckGouge/>
      <oper_ProbeCheckGouge_Label/>
      <oper_ProbePositionFeed/>
      <oper_ProbePositionFeed_Label/>
      <oper_ProbeStartLevel/>
      <oper_ProbeStartLevel_Label/>
      <oper_ProbeStartLevelDelta/>
      <oper_ProbeStartLevelDelta_Label/>
      <oper_ProbeTolerance/>
      <oper_ProbeTolerance_Label/>
      <oper_ProbeToolLengthOffset/>
      <oper_ProbeToolLengthOffset_Label/>
      <oper_ProbeTotalClearnceLevel/>
      <oper_ProbeTotalClearnceLevel_Label/>
      <oper_ProbeTotalStartLevel/>
      <oper_ProbeTotalStartLevel_Label/>
      <oper_SafetyDistance>2</oper_SafetyDistance>
      <oper_SafetyDistance_Label/>
      <oper_SetupIDx>1</oper_SetupIDx>
      <oper_SetupIDx_Label/>
      <oper_SetupName>Setup</oper_SetupName>
      <oper_SetupName_Label>Setup</oper_SetupName_Label>
      <oper_SideStep/>
      <oper_SideStep_Label/>
      <oper_SpinDirection>1</oper_SpinDirection>
      <oper_SpinDirection_Label>Spin direction</oper_SpinDirection_Label>
      <oper_SpinFinish>3500</oper_SpinFinish>
      <oper_SpinFinish_Label>Spin finish</oper_SpinFinish_Label>
      <oper_SpinFinishGearID>1</oper_SpinFinishGearID>
      <oper_SpinFinishGearID_Label>Spin finish gear id</oper_SpinFinishGearID_Label>
      <oper_SpinFinishType>0</oper_SpinFinishType>
      <oper_SpinFinishType_Label>Spin finish type</oper_SpinFinishType_Label>
      <oper_SpinRate>3500</oper_SpinRate>
      <oper_SpinRate_Label>Spin rate</oper_SpinRate_Label>
      <oper_SpinRateGearID>1</oper_SpinRateGearID>
      <oper_SpinRateGearID_Label>Spin gear id</oper_SpinRateGearID_Label>
      <oper_SpinRateType>0</oper_SpinRateType>
      <oper_SpinRateType_Label>Spin rate type</oper_SpinRateType_Label>
      <oper_StepOver>0</oper_StepOver>
      <oper_StepOver_Label>Extension/Overlap</oper_StepOver_Label>
      <oper_TFeedFinish/>
      <oper_TFeedFinish_Label/>
      <oper_TFeedNormal/>
      <oper_TFeedNormal_Label/>
      <oper_TFeedType>F (mm/min)</oper_TFeedType>
      <oper_TFeedType_Label>Feed Type</oper_TFeedType_Label>
      <oper_TFeedXMinus/>
      <oper_TFeedXMinus_Label/>
      <oper_TFeedXPlus/>
      <oper_TFeedXPlus_Label/>
      <oper_TFeedZ>300</oper_TFeedZ>
      <oper_TFeedZ_Label>Feed Z</oper_TFeedZ_Label>
      <oper_Time>  0:00:16</oper_Time>
      <oper_Time_Label>Time</oper_Time_Label>
      <oper_ToolCoolant/>
      <oper_ToolCoolant_Label>Tool Coolant</oper_ToolCoolant_Label>
      <oper_ToolD/>
      <oper_ToolD_Label/>
      <oper_ToolDescription/>
      <oper_ToolDescription_Label>Tool Description</oper_ToolDescription_Label>
      <oper_ToolFeed1>1000</oper_ToolFeed1>
      <oper_ToolFeed1_Label>Feed XY/Feed Normal</oper_ToolFeed1_Label>
      <oper_ToolFeed2>300</oper_ToolFeed2>
      <oper_ToolFeed2_Label>Feed Z/Feed Finish</oper_ToolFeed2_Label>
      <oper_ToolFeed3>800</oper_ToolFeed3>
      <oper_ToolFeed3_Label>Finish feed XY</oper_ToolFeed3_Label>
      <oper_ToolFeedLinkDown/>
      <oper_ToolFeedLinkDown_Label/>
      <oper_ToolFeedLinkUp/>
      <oper_ToolFeedLinkUp_Label/>
      <oper_ToolH/>
      <oper_ToolH_Label/>
      <oper_ToolIDNumber>Tool10mm</oper_ToolIDNumber>
      <oper_ToolIDNumber_Label>ID Number</oper_ToolIDNumber_Label>
      <oper_ToolNumber>10-Spindle-Station_1</oper_ToolNumber>
      <oper_ToolNumber_Label>Tool Number</oper_ToolNumber_Label>
      <oper_ToolPar1>10 mm</oper_ToolPar1>
      <oper_ToolPar1_Label>Diameter</oper_ToolPar1_Label>
      <oper_ToolPar2>0 mm</oper_ToolPar2>
      <oper_ToolPar2_Label>Corner radius</oper_ToolPar2_Label>
      <oper_ToolSecondLenOffset/>
      <oper_ToolSecondLenOffset_Label/>
      <oper_ToolSpin1>3500</oper_ToolSpin1>
      <oper_ToolSpin1_Label>Spin Finish</oper_ToolSpin1_Label>
      <oper_ToolSpin2>3500</oper_ToolSpin2>
      <oper_ToolSpin2_Label>Spin rate</oper_ToolSpin2_Label>
      <oper_ToolType>END MILL</oper_ToolType>
      <oper_ToolType_Label>Type</oper_ToolType_Label>
      <oper_TotalPathLength>259.637</oper_TotalPathLength>
      <oper_TotalPathLength_Label>Toolpath Length</oper_TotalPathLength_Label>
      <oper_TransType/>
      <oper_TransType_Label>Transform</oper_TransType_Label>
      <oper_TReferenceDiameter/>
      <oper_TReferenceDiameter_Label/>
      <oper_TSpinAutoGear/>
      <oper_TSpinAutoGear_Label/>
      <oper_TSpinDirOrXOutput/>
      <oper_TSpinDirOrXOutput_Label/>
      <oper_TSpinFinishGearID/>
      <oper_TSpinFinishGearID_Label/>
      <oper_TSpinFinishType/>
      <oper_TSpinFinishType_Label/>
      <oper_TSpinFinishUnit/>
      <oper_TSpinFinishUnit_Label/>
      <oper_TSpinMinRPM/>
      <oper_TSpinMinRPM_Label/>
      <oper_TSpinRate>3500</oper_TSpinRate>
      <oper_TSpinRate_Label>Spin rate</oper_TSpinRate_Label>
      <oper_TSpinRateGearID/>
      <oper_TSpinRateGearID_Label/>
      <oper_TSpinRateType/>
      <oper_TSpinRateType_Label/>
      <oper_TSpinRateUnit>S (rpm)</oper_TSpinRateUnit>
      <oper_TSpinRateUnit_Label>Spin Type</oper_TSpinRateUnit_Label>
      <oper_TStayInGearLimits/>
      <oper_TStayInGearLimits_Label/>
      <oper_Type>Profile</oper_Type>
      <oper_Type_Label>Operation type</oper_Type_Label>
      <oper_TypeTag>1</oper_TypeTag>
      <oper_TypeTag_Label>Operation type Tag</oper_TypeTag_Label>
      <oper_UpperLevel>0</oper_UpperLevel>
      <oper_UpperLevel_Label>Upper Level</oper_UpperLevel_Label>
      <OperationMiscPar/>
      <oper_ToolIndex>7</oper_ToolIndex>
      <oper_ToolNumberTxx>10</oper_ToolNumberTxx>
      <oper_ParametersCount>7</oper_ParametersCount>
      <oper_TimeSec>16</oper_TimeSec>
      <oper_SetupIndex>1</oper_SetupIndex>
    </Operation>
  </Operations>
  <Pictures>
    <Picture>
      <picture_Name>MAC 1 (1- Position).PNG</picture_Name>
      <picture_NameNoExt>MAC 1 (1- Position)</picture_NameNoExt>
    </Picture>
  </Pictures>
  <Setups>
    <Setup>
      <setup_HomeNumber>MAC 1 (1- Position)</setup_HomeNumber>
      <setup_HomeNumber_Label>Coordinate system</setup_HomeNumber_Label>
      <setup_IDx>1</setup_IDx>
      <setup_IDx_Label/>
      <setup_Name>Setup</setup_Name>
      <setup_Name_Label>Setup Name</setup_Name_Label>
      <setup_Time>  0:13:51</setup_Time>
      <setup_Time_Label>Setup Time</setup_Time_Label>
      <setup_TotalPathLength>243:19:20</setup_TotalPathLength>
      <setup_TotalPathLength_Label>Setup Length</setup_TotalPathLength_Label>
      <SetupRow>
        <setrow_Fixture/>
        <setrow_Fixture_Label>Fixture</setrow_Fixture_Label>
        <setrow_HomeNumber>MAC 1 (1- Position)</setrow_HomeNumber>
        <setrow_HomeNumber_Label>Coordinate system</setrow_HomeNumber_Label>
        <setrow_Image>Setup_Table.bmp</setrow_Image>
        <setrow_Image_Label>Fixture</setrow_Image_Label>
        <setrow_SetupTableID>6</setrow_SetupTableID>
        <setrow_Shifts_X>-1600</setrow_Shifts_X>
        <setrow_Shifts_Y>-980</setrow_Shifts_Y>
        <setrow_Shifts_Z>300</setrow_Shifts_Z>
        <setrow_StockSize_X>184</setrow_StockSize_X>
        <setrow_StockSize_Y>104</setrow_StockSize_Y>
        <setrow_StockSize_Z>92</setrow_StockSize_Z>
        <setrow_SubMachineID>Table</setrow_SubMachineID>
        <setrow_SubMachineID_Label>Submachine</setrow_SubMachineID_Label>
        <setrow_Time>  0:13:51</setrow_Time>
        <setrow_Time_Label>Setup Time</setrow_Time_Label>
        <setrow_TotalPathLength>243:19:20</setrow_TotalPathLength>
        <setrow_TotalPathLength_Label>Setup Length</setrow_TotalPathLength_Label>
      </SetupRow>
      <setup_FirstOpIndex>1</setup_FirstOpIndex>
      <setup_LastOpIndex>8</setup_LastOpIndex>
      <setup_HomeNumber>MAC 1 (1- Position)</setup_HomeNumber>
    </Setup>
  </Setups>
  <ToolAssemblies>
    <ToolAssembly>
      <tasm_Station>Station_1</tasm_Station>
      <tasm_Station_Label>Station Name</tasm_Station_Label>
      <tasm_ToolInternalID>4</tasm_ToolInternalID>
      <tasm_ToolNumber>1</tasm_ToolNumber>
      <tasm_ToolNumber_Label>Tool Number</tasm_ToolNumber_Label>
      <tasm_Turret>Spindle</tasm_Turret>
      <tasm_Turret_Label>Turret Name</tasm_Turret_Label>
      <ToolComponent>
        <tcom_CatalogNumber>4504506</tcom_CatalogNumber>
        <tcom_CatalogNumber_Label>Catalog number</tcom_CatalogNumber_Label>
        <tcom_ID>3</tcom_ID>
        <tcom_Name>HSK E63 ER32X100</tcom_Name>
        <tcom_Name_Label>Component Name</tcom_Name_Label>
        <tcom_Type>2</tcom_Type>
      </ToolComponent>
      <ToolComponent>
        <tcom_CatalogNumber>427852</tcom_CatalogNumber>
        <tcom_CatalogNumber_Label>Catalog number</tcom_CatalogNumber_Label>
        <tcom_ID>4</tcom_ID>
        <tcom_Name>FACE MILL</tcom_Name>
        <tcom_Name_Label>Component Name</tcom_Name_Label>
        <tcom_Type>1</tcom_Type>
      </ToolComponent>
      <tasm_Used>1</tasm_Used>
    </ToolAssembly>
    <ToolAssembly>
      <tasm_Station>Station_1</tasm_Station>
      <tasm_Station_Label>Station Name</tasm_Station_Label>
      <tasm_ToolInternalID>32</tasm_ToolInternalID>
      <tasm_ToolNumber>9</tasm_ToolNumber>
      <tasm_ToolNumber_Label>Tool Number</tasm_ToolNumber_Label>
      <tasm_Turret>Spindle</tasm_Turret>
      <tasm_Turret_Label>Turret Name</tasm_Turret_Label>
      <ToolComponent>
        <tcom_CatalogNumber>6226526</tcom_CatalogNumber>
        <tcom_CatalogNumber_Label>Catalog number</tcom_CatalogNumber_Label>
        <tcom_ID>29</tcom_ID>
        <tcom_Name>IDX40_DIN69893_HSK_A63</tcom_Name>
        <tcom_Name_Label>Component Name</tcom_Name_Label>
        <tcom_Type>2</tcom_Type>
      </ToolComponent>
      <ToolComponent>
        <tcom_CatalogNumber>225145</tcom_CatalogNumber>
        <tcom_CatalogNumber_Label>Catalog number</tcom_CatalogNumber_Label>
        <tcom_ID>30</tcom_ID>
        <tcom_Name>TA13_2P_ER20</tcom_Name>
        <tcom_Name_Label>Component Name</tcom_Name_Label>
        <tcom_Type>2</tcom_Type>
      </ToolComponent>
      <ToolComponent>
        <tcom_CatalogNumber>4462852</tcom_CatalogNumber>
        <tcom_CatalogNumber_Label>Catalog number</tcom_CatalogNumber_Label>
        <tcom_ID>31</tcom_ID>
        <tcom_Name>ER20 SPR AA</tcom_Name>
        <tcom_Name_Label>Component Name</tcom_Name_Label>
        <tcom_Type>5</tcom_Type>
      </ToolComponent>
      <ToolComponent>
        <tcom_CatalogNumber>5622866</tcom_CatalogNumber>
        <tcom_CatalogNumber_Label>Catalog number</tcom_CatalogNumber_Label>
        <tcom_ID>32</tcom_ID>
        <tcom_Name>EPX-F6 06-12C06F57</tcom_Name>
        <tcom_Name_Label>Component Name</tcom_Name_Label>
        <tcom_Type>1</tcom_Type>
      </ToolComponent>
      <tasm_Used>1</tasm_Used>
    </ToolAssembly>
    <ToolAssembly>
      <tasm_Station>Station_1</tasm_Station>
      <tasm_Station_Label>Station Name</tasm_Station_Label>
      <tasm_ToolInternalID>1</tasm_ToolInternalID>
      <tasm_ToolNumber>9</tasm_ToolNumber>
      <tasm_ToolNumber_Label>Tool Number</tasm_ToolNumber_Label>
      <tasm_Turret>Spindle</tasm_Turret>
      <tasm_Turret_Label>Turret Name</tasm_Turret_Label>
      <ToolComponent>
        <tcom_CatalogNumber>6226526</tcom_CatalogNumber>
        <tcom_CatalogNumber_Label>Catalog number</tcom_CatalogNumber_Label>
        <tcom_ID>29</tcom_ID>
        <tcom_Name>IDX40_DIN69893_HSK_A63</tcom_Name>
        <tcom_Name_Label>Component Name</tcom_Name_Label>
        <tcom_Type>2</tcom_Type>
      </ToolComponent>
      <ToolComponent>
        <tcom_CatalogNumber>225145</tcom_CatalogNumber>
        <tcom_CatalogNumber_Label>Catalog number</tcom_CatalogNumber_Label>
        <tcom_ID>30</tcom_ID>
        <tcom_Name>TA13_2P_ER20</tcom_Name>
        <tcom_Name_Label>Component Name</tcom_Name_Label>
        <tcom_Type>2</tcom_Type>
      </ToolComponent>
      <ToolComponent>
        <tcom_CatalogNumber>123568</tcom_CatalogNumber>
        <tcom_CatalogNumber_Label>Catalog number</tcom_CatalogNumber_Label>
        <tcom_ID>1</tcom_ID>
        <tcom_Name>END MILL</tcom_Name>
        <tcom_Name_Label>Component Name</tcom_Name_Label>
        <tcom_Type>1</tcom_Type>
      </ToolComponent>
      <tasm_Used>1</tasm_Used>
    </ToolAssembly>
    <ToolAssembly>
      <tasm_Station>Station_1</tasm_Station>
      <tasm_Station_Label>Station Name</tasm_Station_Label>
      <tasm_ToolInternalID>7</tasm_ToolInternalID>
      <tasm_ToolNumber>2</tasm_ToolNumber>
      <tasm_ToolNumber_Label>Tool Number</tasm_ToolNumber_Label>
      <tasm_Turret>Spindle</tasm_Turret>
      <tasm_Turret_Label>Turret Name</tasm_Turret_Label>
      <ToolComponent>
        <tcom_CatalogNumber>4504602</tcom_CatalogNumber>
        <tcom_CatalogNumber_Label>Catalog number</tcom_CatalogNumber_Label>
        <tcom_ID>6</tcom_ID>
        <tcom_Name>HSK A100 ER40X160</tcom_Name>
        <tcom_Name_Label>Component Name</tcom_Name_Label>
        <tcom_Type>2</tcom_Type>
      </ToolComponent>
      <ToolComponent>
        <tcom_CatalogNumber>178523</tcom_CatalogNumber>
        <tcom_CatalogNumber_Label>Catalog number</tcom_CatalogNumber_Label>
        <tcom_ID>7</tcom_ID>
        <tcom_Name>END MILL</tcom_Name>
        <tcom_Name_Label>Component Name</tcom_Name_Label>
        <tcom_Type>1</tcom_Type>
      </ToolComponent>
      <tasm_Used>1</tasm_Used>
    </ToolAssembly>
    <ToolAssembly>
      <tasm_Station>Station_1</tasm_Station>
      <tasm_Station_Label>Station Name</tasm_Station_Label>
      <tasm_ToolInternalID>10</tasm_ToolInternalID>
      <tasm_ToolNumber>3</tasm_ToolNumber>
      <tasm_ToolNumber_Label>Tool Number</tasm_ToolNumber_Label>
      <tasm_Turret>Spindle</tasm_Turret>
      <tasm_Turret_Label>Turret Name</tasm_Turret_Label>
      <ToolComponent>
        <tcom_CatalogNumber>4590411</tcom_CatalogNumber>
        <tcom_CatalogNumber_Label>Catalog number</tcom_CatalogNumber_Label>
        <tcom_ID>9</tcom_ID>
        <tcom_Name>HSK A50 SRKIN6X80</tcom_Name>
        <tcom_Name_Label>Component Name</tcom_Name_Label>
        <tcom_Type>2</tcom_Type>
      </ToolComponent>
      <ToolComponent>
        <tcom_CatalogNumber>185695</tcom_CatalogNumber>
        <tcom_CatalogNumber_Label>Catalog number</tcom_CatalogNumber_Label>
        <tcom_ID>10</tcom_ID>
        <tcom_Name>DRILL</tcom_Name>
        <tcom_Name_Label>Component Name</tcom_Name_Label>
        <tcom_Type>1</tcom_Type>
      </ToolComponent>
      <tasm_Used>1</tasm_Used>
    </ToolAssembly>
    <ToolAssembly>
      <tasm_Station>Station_1</tasm_Station>
      <tasm_Station_Label>Station Name</tasm_Station_Label>
      <tasm_ToolInternalID>21</tasm_ToolInternalID>
      <tasm_ToolNumber>4</tasm_ToolNumber>
      <tasm_ToolNumber_Label>Tool Number</tasm_ToolNumber_Label>
      <tasm_Turret>Spindle</tasm_Turret>
      <tasm_Turret_Label>Turret Name</tasm_Turret_Label>
      <ToolComponent>
        <tcom_CatalogNumber>4590411</tcom_CatalogNumber>
        <tcom_CatalogNumber_Label>Catalog number</tcom_CatalogNumber_Label>
        <tcom_ID>20</tcom_ID>
        <tcom_Name>HSK A50 SRKIN6X80</tcom_Name>
        <tcom_Name_Label>Component Name</tcom_Name_Label>
        <tcom_Type>2</tcom_Type>
      </ToolComponent>
      <ToolComponent>
        <tcom_CatalogNumber>155165465</tcom_CatalogNumber>
        <tcom_CatalogNumber_Label>Catalog number</tcom_CatalogNumber_Label>
        <tcom_ID>21</tcom_ID>
        <tcom_Name>DRILL</tcom_Name>
        <tcom_Name_Label>Component Name</tcom_Name_Label>
        <tcom_Type>1</tcom_Type>
      </ToolComponent>
      <tasm_Used>1</tasm_Used>
    </ToolAssembly>
    <ToolAssembly>
      <tasm_Station>Station_1</tasm_Station>
      <tasm_Station_Label>Station Name</tasm_Station_Label>
      <tasm_ToolInternalID>15</tasm_ToolInternalID>
      <tasm_ToolNumber>101</tasm_ToolNumber>
      <tasm_ToolNumber_Label>Tool Number</tasm_ToolNumber_Label>
      <tasm_Turret>Spindle</tasm_Turret>
      <tasm_Turret_Label>Turret Name</tasm_Turret_Label>
      <ToolComponent>
        <tcom_CatalogNumber>45646526</tcom_CatalogNumber>
        <tcom_CatalogNumber_Label>Catalog number</tcom_CatalogNumber_Label>
        <tcom_ID>12</tcom_ID>
        <tcom_Name>IDX40_DIN69893_HSK_A63</tcom_Name>
        <tcom_Name_Label>Component Name</tcom_Name_Label>
        <tcom_Type>2</tcom_Type>
      </ToolComponent>
      <ToolComponent>
        <tcom_CatalogNumber>151512</tcom_CatalogNumber>
        <tcom_CatalogNumber_Label>Catalog number</tcom_CatalogNumber_Label>
        <tcom_ID>13</tcom_ID>
        <tcom_Name>TA13_2P_ER20</tcom_Name>
        <tcom_Name_Label>Component Name</tcom_Name_Label>
        <tcom_Type>2</tcom_Type>
      </ToolComponent>
      <ToolComponent>
        <tcom_CatalogNumber>254842625</tcom_CatalogNumber>
        <tcom_CatalogNumber_Label>Catalog number</tcom_CatalogNumber_Label>
        <tcom_ID>14</tcom_ID>
        <tcom_Name>ER20 SPR AA</tcom_Name>
        <tcom_Name_Label>Component Name</tcom_Name_Label>
        <tcom_Type>5</tcom_Type>
      </ToolComponent>
      <ToolComponent>
        <tcom_CatalogNumber>5622866</tcom_CatalogNumber>
        <tcom_CatalogNumber_Label>Catalog number</tcom_CatalogNumber_Label>
        <tcom_ID>15</tcom_ID>
        <tcom_Name>EPX-F6 06-12C06F57</tcom_Name>
        <tcom_Name_Label>Component Name</tcom_Name_Label>
        <tcom_Type>1</tcom_Type>
      </ToolComponent>
      <tasm_Used>1</tasm_Used>
    </ToolAssembly>
    <ToolAssembly>
      <tasm_Station>Station_1</tasm_Station>
      <tasm_Station_Label>Station Name</tasm_Station_Label>
      <tasm_ToolInternalID>16</tasm_ToolInternalID>
      <tasm_ToolNumber>102</tasm_ToolNumber>
      <tasm_ToolNumber_Label>Tool Number</tasm_ToolNumber_Label>
      <tasm_Turret>Spindle</tasm_Turret>
      <tasm_Turret_Label>Turret Name</tasm_Turret_Label>
      <ToolComponent>
        <tcom_CatalogNumber>45646526</tcom_CatalogNumber>
        <tcom_CatalogNumber_Label>Catalog number</tcom_CatalogNumber_Label>
        <tcom_ID>12</tcom_ID>
        <tcom_Name>IDX40_DIN69893_HSK_A63</tcom_Name>
        <tcom_Name_Label>Component Name</tcom_Name_Label>
        <tcom_Type>2</tcom_Type>
      </ToolComponent>
      <ToolComponent>
        <tcom_CatalogNumber>151512</tcom_CatalogNumber>
        <tcom_CatalogNumber_Label>Catalog number</tcom_CatalogNumber_Label>
        <tcom_ID>13</tcom_ID>
        <tcom_Name>TA13_2P_ER20</tcom_Name>
        <tcom_Name_Label>Component Name</tcom_Name_Label>
        <tcom_Type>2</tcom_Type>
      </ToolComponent>
      <ToolComponent>
        <tcom_CatalogNumber>123568</tcom_CatalogNumber>
        <tcom_CatalogNumber_Label>Catalog number</tcom_CatalogNumber_Label>
        <tcom_ID>16</tcom_ID>
        <tcom_Name>END MILL</tcom_Name>
        <tcom_Name_Label>Component Name</tcom_Name_Label>
        <tcom_Type>1</tcom_Type>
      </ToolComponent>
      <tasm_Used>1</tasm_Used>
    </ToolAssembly>
  </ToolAssemblies>
  <UDMainPageItems>
    <UDMainPageItem>
      <udmp_Count>0</udmp_Count>
    </UDMainPageItem>
  </UDMainPageItems>
  <UDHeaderItems>
    <UDHeaderItem>
      <udh_Count>0</udh_Count>
    </UDHeaderItem>
  </UDHeaderItems>
  <ToolAssemblySets>
    <ToolAssemblySet>
      <taset_AssmIndex>1</taset_AssmIndex>
      <taset_Used>1</taset_Used>
      <ToolComponentSets>
        <ToolComponentSet>
          <tcset_AssmIndex>1</tcset_AssmIndex>
          <tcset_CompIndex>1</tcset_CompIndex>
          <tcset_IndentStr>L</tcset_IndentStr>
        </ToolComponentSet>
        <ToolComponentSet>
          <tcset_AssmIndex>1</tcset_AssmIndex>
          <tcset_CompIndex>2</tcset_CompIndex>
          <tcset_IndentStr>-L</tcset_IndentStr>
        </ToolComponentSet>
      </ToolComponentSets>
    </ToolAssemblySet>
    <ToolAssemblySet>
      <taset_AssmIndex>2</taset_AssmIndex>
      <taset_Used>1</taset_Used>
      <ToolComponentSets>
        <ToolComponentSet>
          <tcset_AssmIndex>2</tcset_AssmIndex>
          <tcset_CompIndex>1</tcset_CompIndex>
          <tcset_IndentStr>L</tcset_IndentStr>
        </ToolComponentSet>
        <ToolComponentSet>
          <tcset_AssmIndex>2</tcset_AssmIndex>
          <tcset_CompIndex>2</tcset_CompIndex>
          <tcset_IndentStr>-L</tcset_IndentStr>
        </ToolComponentSet>
        <ToolComponentSet>
          <tcset_AssmIndex>2</tcset_AssmIndex>
          <tcset_CompIndex>3</tcset_CompIndex>
          <tcset_IndentStr>--T</tcset_IndentStr>
        </ToolComponentSet>
        <ToolComponentSet>
          <tcset_AssmIndex>2</tcset_AssmIndex>
          <tcset_CompIndex>4</tcset_CompIndex>
          <tcset_IndentStr>--|L</tcset_IndentStr>
        </ToolComponentSet>
        <ToolComponentSet>
          <tcset_AssmIndex>3</tcset_AssmIndex>
          <tcset_CompIndex>3</tcset_CompIndex>
          <tcset_IndentStr>--L</tcset_IndentStr>
        </ToolComponentSet>
      </ToolComponentSets>
    </ToolAssemblySet>
    <ToolAssemblySet>
      <taset_AssmIndex>4</taset_AssmIndex>
      <taset_Used>1</taset_Used>
      <ToolComponentSets>
        <ToolComponentSet>
          <tcset_AssmIndex>4</tcset_AssmIndex>
          <tcset_CompIndex>1</tcset_CompIndex>
          <tcset_IndentStr>L</tcset_IndentStr>
        </ToolComponentSet>
        <ToolComponentSet>
          <tcset_AssmIndex>4</tcset_AssmIndex>
          <tcset_CompIndex>2</tcset_CompIndex>
          <tcset_IndentStr>-L</tcset_IndentStr>
        </ToolComponentSet>
      </ToolComponentSets>
    </ToolAssemblySet>
    <ToolAssemblySet>
      <taset_AssmIndex>5</taset_AssmIndex>
      <taset_Used>1</taset_Used>
      <ToolComponentSets>
        <ToolComponentSet>
          <tcset_AssmIndex>5</tcset_AssmIndex>
          <tcset_CompIndex>1</tcset_CompIndex>
          <tcset_IndentStr>L</tcset_IndentStr>
        </ToolComponentSet>
        <ToolComponentSet>
          <tcset_AssmIndex>5</tcset_AssmIndex>
          <tcset_CompIndex>2</tcset_CompIndex>
          <tcset_IndentStr>-L</tcset_IndentStr>
        </ToolComponentSet>
      </ToolComponentSets>
    </ToolAssemblySet>
    <ToolAssemblySet>
      <taset_AssmIndex>6</taset_AssmIndex>
      <taset_Used>1</taset_Used>
      <ToolComponentSets>
        <ToolComponentSet>
          <tcset_AssmIndex>6</tcset_AssmIndex>
          <tcset_CompIndex>1</tcset_CompIndex>
          <tcset_IndentStr>L</tcset_IndentStr>
        </ToolComponentSet>
        <ToolComponentSet>
          <tcset_AssmIndex>6</tcset_AssmIndex>
          <tcset_CompIndex>2</tcset_CompIndex>
          <tcset_IndentStr>-L</tcset_IndentStr>
        </ToolComponentSet>
      </ToolComponentSets>
    </ToolAssemblySet>
    <ToolAssemblySet>
      <taset_AssmIndex>7</taset_AssmIndex>
      <taset_Used>1</taset_Used>
      <ToolComponentSets>
        <ToolComponentSet>
          <tcset_AssmIndex>7</tcset_AssmIndex>
          <tcset_CompIndex>1</tcset_CompIndex>
          <tcset_IndentStr>L</tcset_IndentStr>
        </ToolComponentSet>
        <ToolComponentSet>
          <tcset_AssmIndex>7</tcset_AssmIndex>
          <tcset_CompIndex>2</tcset_CompIndex>
          <tcset_IndentStr>-L</tcset_IndentStr>
        </ToolComponentSet>
        <ToolComponentSet>
          <tcset_AssmIndex>7</tcset_AssmIndex>
          <tcset_CompIndex>3</tcset_CompIndex>
          <tcset_IndentStr>--T</tcset_IndentStr>
        </ToolComponentSet>
        <ToolComponentSet>
          <tcset_AssmIndex>7</tcset_AssmIndex>
          <tcset_CompIndex>4</tcset_CompIndex>
          <tcset_IndentStr>--|L</tcset_IndentStr>
        </ToolComponentSet>
        <ToolComponentSet>
          <tcset_AssmIndex>8</tcset_AssmIndex>
          <tcset_CompIndex>3</tcset_CompIndex>
          <tcset_IndentStr>--L</tcset_IndentStr>
        </ToolComponentSet>
      </ToolComponentSets>
    </ToolAssemblySet>
  </ToolAssemblySets>
</SourceData>
</file>

<file path=customXml/item3.xml>�� 
</file>

<file path=customXml/itemProps1.xml><?xml version="1.0" encoding="utf-8"?>
<ds:datastoreItem xmlns:ds="http://schemas.openxmlformats.org/officeDocument/2006/customXml" ds:itemID="{71254B27-61DA-4993-87C5-2BFEA820C5F7}">
  <ds:schemaRefs>
    <ds:schemaRef ds:uri="http://www.w3.org/2001/XMLSchema"/>
  </ds:schemaRefs>
</ds:datastoreItem>
</file>

<file path=customXml/itemProps2.xml><?xml version="1.0" encoding="utf-8"?>
<ds:datastoreItem xmlns:ds="http://schemas.openxmlformats.org/officeDocument/2006/customXml" ds:itemID="{C37F9A08-50D9-45E6-98E8-042C6AFEBC21}">
  <ds:schemaRefs/>
</ds:datastoreItem>
</file>

<file path=customXml/itemProps3.xml><?xml version="1.0" encoding="utf-8"?>
<ds:datastoreItem xmlns:ds="http://schemas.openxmlformats.org/officeDocument/2006/customXml" ds:itemID="{B667442F-B141-4B2F-B0E3-ADD239576446}">
  <ds:schemaRefs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33</vt:i4>
      </vt:variant>
    </vt:vector>
  </HeadingPairs>
  <TitlesOfParts>
    <vt:vector size="36" baseType="lpstr">
      <vt:lpstr>List of Tools</vt:lpstr>
      <vt:lpstr>Design &lt;Tool List&gt;</vt:lpstr>
      <vt:lpstr>UserData</vt:lpstr>
      <vt:lpstr>'Design &lt;Tool List&gt;'!_x00001</vt:lpstr>
      <vt:lpstr>'Design &lt;Tool List&gt;'!_x00002</vt:lpstr>
      <vt:lpstr>'Design &lt;Tool List&gt;'!_x00003</vt:lpstr>
      <vt:lpstr>'Design &lt;Tool List&gt;'!_x00004</vt:lpstr>
      <vt:lpstr>'Design &lt;Tool List&gt;'!_x00005</vt:lpstr>
      <vt:lpstr>'Design &lt;Tool List&gt;'!_x00006</vt:lpstr>
      <vt:lpstr>'Design &lt;Tool List&gt;'!_x00007</vt:lpstr>
      <vt:lpstr>'Design &lt;Tool List&gt;'!_x00008</vt:lpstr>
      <vt:lpstr>'Design &lt;Tool List&gt;'!_x00009</vt:lpstr>
      <vt:lpstr>'Design &lt;Tool List&gt;'!_x00010</vt:lpstr>
      <vt:lpstr>'Design &lt;Tool List&gt;'!_x00011</vt:lpstr>
      <vt:lpstr>'Design &lt;Tool List&gt;'!_x00012</vt:lpstr>
      <vt:lpstr>'Design &lt;Tool List&gt;'!_x00013</vt:lpstr>
      <vt:lpstr>'Design &lt;Tool List&gt;'!_x00014</vt:lpstr>
      <vt:lpstr>'Design &lt;Tool List&gt;'!_x00015</vt:lpstr>
      <vt:lpstr>'Design &lt;Tool List&gt;'!_x00016</vt:lpstr>
      <vt:lpstr>'Design &lt;Tool List&gt;'!_x00017</vt:lpstr>
      <vt:lpstr>'Design &lt;Tool List&gt;'!_x00018</vt:lpstr>
      <vt:lpstr>user_DateCreatedExelFormat</vt:lpstr>
      <vt:lpstr>user_DayFromDateCreated</vt:lpstr>
      <vt:lpstr>user_DayNameFromDateCreated</vt:lpstr>
      <vt:lpstr>user_MonthFromDateCreated</vt:lpstr>
      <vt:lpstr>user_OperationMACnum</vt:lpstr>
      <vt:lpstr>user_OperationTimeInMin</vt:lpstr>
      <vt:lpstr>user_OperationTimeInSec</vt:lpstr>
      <vt:lpstr>user_PartTotalTimeInMin</vt:lpstr>
      <vt:lpstr>user_PartTotalTimeInSec</vt:lpstr>
      <vt:lpstr>user_SetupHomeNumber</vt:lpstr>
      <vt:lpstr>user_tool_number_operation</vt:lpstr>
      <vt:lpstr>user_tool_number_tool</vt:lpstr>
      <vt:lpstr>user_ToolCuttingTimeInMin</vt:lpstr>
      <vt:lpstr>user_ToolCuttingTimeInSec</vt:lpstr>
      <vt:lpstr>user_YearFromDateCreated</vt:lpstr>
    </vt:vector>
  </TitlesOfParts>
  <Company>SolidVision,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Stanislav Vavřík</dc:creator>
  <cp:lastModifiedBy>Stanislav Vavrik</cp:lastModifiedBy>
  <cp:lastPrinted>2022-05-04T08:59:33Z</cp:lastPrinted>
  <dcterms:created xsi:type="dcterms:W3CDTF">2009-04-01T17:51:53Z</dcterms:created>
  <dcterms:modified xsi:type="dcterms:W3CDTF">2022-08-30T09:20:53Z</dcterms:modified>
</cp:coreProperties>
</file>